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Индивидуальная\5. Отделы\Орг. работа, внут. политика и инф. технологии\Нефедова А.С\НА ПУБЛИКАЦИЮ\1379 от 27.12.2024\"/>
    </mc:Choice>
  </mc:AlternateContent>
  <xr:revisionPtr revIDLastSave="0" documentId="13_ncr:1_{23FE0B03-6B17-4E6B-B9D9-BDFEBE43F1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3" sheetId="3" r:id="rId1"/>
    <sheet name="Лист1" sheetId="4" r:id="rId2"/>
  </sheets>
  <calcPr calcId="191029"/>
</workbook>
</file>

<file path=xl/calcChain.xml><?xml version="1.0" encoding="utf-8"?>
<calcChain xmlns="http://schemas.openxmlformats.org/spreadsheetml/2006/main">
  <c r="D63" i="3" l="1"/>
  <c r="E63" i="3"/>
  <c r="G63" i="3"/>
  <c r="H63" i="3"/>
  <c r="I63" i="3"/>
  <c r="F63" i="3"/>
  <c r="C74" i="3"/>
  <c r="D93" i="3"/>
  <c r="F93" i="3"/>
  <c r="G93" i="3"/>
  <c r="H93" i="3"/>
  <c r="I93" i="3"/>
  <c r="E93" i="3"/>
  <c r="C108" i="3"/>
  <c r="E23" i="3"/>
  <c r="F23" i="3"/>
  <c r="G23" i="3"/>
  <c r="H23" i="3"/>
  <c r="I23" i="3"/>
  <c r="D23" i="3"/>
  <c r="C26" i="3"/>
  <c r="D94" i="3" l="1"/>
  <c r="E94" i="3"/>
  <c r="F94" i="3"/>
  <c r="G94" i="3"/>
  <c r="H94" i="3"/>
  <c r="I94" i="3"/>
  <c r="C106" i="3"/>
  <c r="C97" i="3"/>
  <c r="D79" i="3"/>
  <c r="E79" i="3"/>
  <c r="F79" i="3"/>
  <c r="G79" i="3"/>
  <c r="H79" i="3"/>
  <c r="I79" i="3"/>
  <c r="C94" i="3" l="1"/>
  <c r="I78" i="3"/>
  <c r="I77" i="3"/>
  <c r="I76" i="3" s="1"/>
  <c r="H78" i="3"/>
  <c r="H77" i="3"/>
  <c r="H76" i="3" s="1"/>
  <c r="G78" i="3"/>
  <c r="G77" i="3"/>
  <c r="G76" i="3" s="1"/>
  <c r="F78" i="3"/>
  <c r="F77" i="3"/>
  <c r="F76" i="3" s="1"/>
  <c r="E78" i="3"/>
  <c r="E77" i="3"/>
  <c r="E76" i="3" s="1"/>
  <c r="D78" i="3"/>
  <c r="D77" i="3"/>
  <c r="D76" i="3" s="1"/>
  <c r="D36" i="3"/>
  <c r="E36" i="3"/>
  <c r="F36" i="3"/>
  <c r="G36" i="3"/>
  <c r="H36" i="3"/>
  <c r="I36" i="3"/>
  <c r="H35" i="3"/>
  <c r="H32" i="3" s="1"/>
  <c r="G35" i="3"/>
  <c r="G32" i="3" s="1"/>
  <c r="I35" i="3"/>
  <c r="I32" i="3" s="1"/>
  <c r="C121" i="3"/>
  <c r="C120" i="3"/>
  <c r="C119" i="3"/>
  <c r="C103" i="3"/>
  <c r="C101" i="3"/>
  <c r="C105" i="3"/>
  <c r="C99" i="3"/>
  <c r="C96" i="3"/>
  <c r="C81" i="3"/>
  <c r="C79" i="3" s="1"/>
  <c r="C78" i="3" s="1"/>
  <c r="C72" i="3"/>
  <c r="C71" i="3"/>
  <c r="C69" i="3"/>
  <c r="C65" i="3" s="1"/>
  <c r="C68" i="3"/>
  <c r="C67" i="3"/>
  <c r="D35" i="3"/>
  <c r="D32" i="3" s="1"/>
  <c r="C44" i="3"/>
  <c r="C50" i="3"/>
  <c r="C52" i="3"/>
  <c r="C54" i="3"/>
  <c r="C56" i="3"/>
  <c r="C40" i="3"/>
  <c r="C48" i="3"/>
  <c r="C38" i="3"/>
  <c r="C63" i="3" l="1"/>
  <c r="C93" i="3"/>
  <c r="C36" i="3"/>
  <c r="C46" i="3"/>
  <c r="C92" i="3"/>
  <c r="E35" i="3"/>
  <c r="E32" i="3" s="1"/>
  <c r="C29" i="3"/>
  <c r="C23" i="3" s="1"/>
  <c r="C28" i="3"/>
  <c r="C25" i="3"/>
  <c r="F35" i="3" l="1"/>
  <c r="F32" i="3" s="1"/>
  <c r="C42" i="3"/>
  <c r="C35" i="3" s="1"/>
  <c r="P168" i="4"/>
  <c r="P167" i="4"/>
  <c r="P166" i="4"/>
  <c r="P165" i="4"/>
  <c r="Q165" i="4" s="1"/>
  <c r="P156" i="4"/>
  <c r="Q156" i="4" s="1"/>
  <c r="P155" i="4"/>
  <c r="P154" i="4"/>
  <c r="Q154" i="4" s="1"/>
  <c r="P153" i="4"/>
  <c r="Q153" i="4" s="1"/>
  <c r="P152" i="4"/>
  <c r="P151" i="4"/>
  <c r="Q151" i="4" s="1"/>
  <c r="P150" i="4"/>
  <c r="P149" i="4"/>
  <c r="Q149" i="4" s="1"/>
  <c r="P148" i="4"/>
  <c r="P147" i="4"/>
  <c r="P146" i="4"/>
  <c r="Q146" i="4" s="1"/>
  <c r="P145" i="4"/>
  <c r="P144" i="4"/>
  <c r="P143" i="4"/>
  <c r="Q143" i="4" s="1"/>
  <c r="P142" i="4"/>
  <c r="P141" i="4"/>
  <c r="Q141" i="4" s="1"/>
  <c r="P140" i="4"/>
  <c r="P139" i="4"/>
  <c r="Q139" i="4" s="1"/>
  <c r="P138" i="4"/>
  <c r="P137" i="4"/>
  <c r="Q137" i="4" s="1"/>
  <c r="P136" i="4"/>
  <c r="P135" i="4"/>
  <c r="Q135" i="4" s="1"/>
  <c r="P134" i="4"/>
  <c r="P133" i="4"/>
  <c r="Q133" i="4" s="1"/>
  <c r="P132" i="4"/>
  <c r="P131" i="4"/>
  <c r="Q131" i="4" s="1"/>
  <c r="P119" i="4"/>
  <c r="Q119" i="4" s="1"/>
  <c r="P118" i="4"/>
  <c r="P117" i="4"/>
  <c r="P116" i="4"/>
  <c r="Q116" i="4" s="1"/>
  <c r="P115" i="4"/>
  <c r="Q115" i="4" s="1"/>
  <c r="P114" i="4"/>
  <c r="Q114" i="4" s="1"/>
  <c r="P113" i="4"/>
  <c r="Q113" i="4" s="1"/>
  <c r="P112" i="4"/>
  <c r="Q112" i="4" s="1"/>
  <c r="P111" i="4"/>
  <c r="Q111" i="4" s="1"/>
  <c r="P110" i="4"/>
  <c r="Q110" i="4" s="1"/>
  <c r="P109" i="4"/>
  <c r="Q109" i="4" s="1"/>
  <c r="P108" i="4"/>
  <c r="Q108" i="4" s="1"/>
  <c r="P107" i="4"/>
  <c r="Q107" i="4" s="1"/>
  <c r="P106" i="4"/>
  <c r="Q106" i="4" s="1"/>
  <c r="P105" i="4"/>
  <c r="P104" i="4"/>
  <c r="Q104" i="4" s="1"/>
  <c r="P78" i="4"/>
  <c r="P77" i="4"/>
  <c r="Q77" i="4" s="1"/>
  <c r="P75" i="4"/>
  <c r="Q75" i="4" s="1"/>
  <c r="P74" i="4"/>
  <c r="P73" i="4"/>
  <c r="Q73" i="4" s="1"/>
  <c r="P72" i="4"/>
  <c r="P71" i="4"/>
  <c r="Q71" i="4" s="1"/>
  <c r="P70" i="4"/>
  <c r="P69" i="4"/>
  <c r="Q69" i="4" s="1"/>
  <c r="P68" i="4"/>
  <c r="P67" i="4"/>
  <c r="Q67" i="4" s="1"/>
  <c r="P66" i="4"/>
  <c r="P65" i="4"/>
  <c r="Q65" i="4" s="1"/>
  <c r="P64" i="4"/>
  <c r="P63" i="4"/>
  <c r="Q63" i="4" s="1"/>
  <c r="P62" i="4"/>
  <c r="P61" i="4"/>
  <c r="Q61" i="4" s="1"/>
  <c r="P60" i="4"/>
  <c r="P59" i="4"/>
  <c r="Q59" i="4" s="1"/>
  <c r="P58" i="4"/>
  <c r="P57" i="4"/>
  <c r="Q57" i="4" s="1"/>
  <c r="P56" i="4"/>
  <c r="P55" i="4"/>
  <c r="Q55" i="4" s="1"/>
  <c r="P54" i="4"/>
  <c r="P53" i="4"/>
  <c r="Q53" i="4" s="1"/>
  <c r="P52" i="4"/>
  <c r="P51" i="4"/>
  <c r="Q51" i="4" s="1"/>
  <c r="P50" i="4"/>
  <c r="P49" i="4"/>
  <c r="P48" i="4"/>
  <c r="Q48" i="4" s="1"/>
  <c r="P47" i="4"/>
  <c r="P46" i="4"/>
  <c r="Q46" i="4" s="1"/>
  <c r="P44" i="4"/>
  <c r="Q44" i="4" s="1"/>
  <c r="P34" i="4"/>
  <c r="Q34" i="4" s="1"/>
  <c r="P33" i="4"/>
  <c r="P32" i="4"/>
  <c r="P31" i="4"/>
  <c r="Q31" i="4" s="1"/>
  <c r="P30" i="4"/>
  <c r="P29" i="4"/>
  <c r="Q29" i="4" s="1"/>
  <c r="Q18" i="4"/>
  <c r="Q20" i="4"/>
  <c r="C168" i="4"/>
  <c r="C164" i="4" s="1"/>
  <c r="C167" i="4"/>
  <c r="C163" i="4" s="1"/>
  <c r="C166" i="4"/>
  <c r="N164" i="4"/>
  <c r="M164" i="4"/>
  <c r="L164" i="4"/>
  <c r="K164" i="4"/>
  <c r="J164" i="4"/>
  <c r="I164" i="4"/>
  <c r="I160" i="4" s="1"/>
  <c r="H164" i="4"/>
  <c r="G164" i="4"/>
  <c r="F164" i="4"/>
  <c r="F160" i="4" s="1"/>
  <c r="E164" i="4"/>
  <c r="E160" i="4" s="1"/>
  <c r="D164" i="4"/>
  <c r="P164" i="4" s="1"/>
  <c r="N163" i="4"/>
  <c r="M163" i="4"/>
  <c r="L163" i="4"/>
  <c r="K163" i="4"/>
  <c r="J163" i="4"/>
  <c r="I163" i="4"/>
  <c r="H163" i="4"/>
  <c r="G163" i="4"/>
  <c r="F163" i="4"/>
  <c r="E163" i="4"/>
  <c r="D163" i="4"/>
  <c r="N162" i="4"/>
  <c r="M162" i="4"/>
  <c r="L162" i="4"/>
  <c r="K162" i="4"/>
  <c r="J162" i="4"/>
  <c r="I162" i="4"/>
  <c r="H162" i="4"/>
  <c r="H161" i="4" s="1"/>
  <c r="G162" i="4"/>
  <c r="F162" i="4"/>
  <c r="E162" i="4"/>
  <c r="D162" i="4"/>
  <c r="N161" i="4"/>
  <c r="K161" i="4"/>
  <c r="G161" i="4"/>
  <c r="E161" i="4"/>
  <c r="N160" i="4"/>
  <c r="K160" i="4"/>
  <c r="J160" i="4"/>
  <c r="H160" i="4"/>
  <c r="G160" i="4"/>
  <c r="D160" i="4"/>
  <c r="N159" i="4"/>
  <c r="M159" i="4"/>
  <c r="L159" i="4"/>
  <c r="K159" i="4"/>
  <c r="J159" i="4"/>
  <c r="I159" i="4"/>
  <c r="H159" i="4"/>
  <c r="G159" i="4"/>
  <c r="F159" i="4"/>
  <c r="E159" i="4"/>
  <c r="D159" i="4"/>
  <c r="N158" i="4"/>
  <c r="M158" i="4"/>
  <c r="L158" i="4"/>
  <c r="K158" i="4"/>
  <c r="J158" i="4"/>
  <c r="I158" i="4"/>
  <c r="I157" i="4" s="1"/>
  <c r="H158" i="4"/>
  <c r="H157" i="4" s="1"/>
  <c r="G158" i="4"/>
  <c r="F158" i="4"/>
  <c r="E158" i="4"/>
  <c r="E157" i="4" s="1"/>
  <c r="D158" i="4"/>
  <c r="P158" i="4" s="1"/>
  <c r="K157" i="4"/>
  <c r="G157" i="4"/>
  <c r="C155" i="4"/>
  <c r="Q155" i="4" s="1"/>
  <c r="C152" i="4"/>
  <c r="Q152" i="4" s="1"/>
  <c r="C150" i="4"/>
  <c r="Q150" i="4" s="1"/>
  <c r="C148" i="4"/>
  <c r="Q148" i="4" s="1"/>
  <c r="C147" i="4"/>
  <c r="Q147" i="4" s="1"/>
  <c r="C145" i="4"/>
  <c r="C144" i="4"/>
  <c r="Q144" i="4" s="1"/>
  <c r="C142" i="4"/>
  <c r="Q142" i="4" s="1"/>
  <c r="C140" i="4"/>
  <c r="Q140" i="4" s="1"/>
  <c r="C138" i="4"/>
  <c r="Q138" i="4" s="1"/>
  <c r="C136" i="4"/>
  <c r="C134" i="4"/>
  <c r="Q134" i="4" s="1"/>
  <c r="C132" i="4"/>
  <c r="Q132" i="4" s="1"/>
  <c r="N130" i="4"/>
  <c r="M130" i="4"/>
  <c r="M21" i="4" s="1"/>
  <c r="L130" i="4"/>
  <c r="K130" i="4"/>
  <c r="J130" i="4"/>
  <c r="I130" i="4"/>
  <c r="I21" i="4" s="1"/>
  <c r="H130" i="4"/>
  <c r="G130" i="4"/>
  <c r="F130" i="4"/>
  <c r="E130" i="4"/>
  <c r="E21" i="4" s="1"/>
  <c r="D130" i="4"/>
  <c r="C130" i="4"/>
  <c r="N129" i="4"/>
  <c r="M129" i="4"/>
  <c r="L129" i="4"/>
  <c r="K129" i="4"/>
  <c r="J129" i="4"/>
  <c r="I129" i="4"/>
  <c r="H129" i="4"/>
  <c r="G129" i="4"/>
  <c r="F129" i="4"/>
  <c r="E129" i="4"/>
  <c r="D129" i="4"/>
  <c r="C129" i="4"/>
  <c r="N128" i="4"/>
  <c r="M128" i="4"/>
  <c r="L128" i="4"/>
  <c r="L125" i="4" s="1"/>
  <c r="L122" i="4" s="1"/>
  <c r="K128" i="4"/>
  <c r="J128" i="4"/>
  <c r="I128" i="4"/>
  <c r="H128" i="4"/>
  <c r="H125" i="4" s="1"/>
  <c r="H122" i="4" s="1"/>
  <c r="G128" i="4"/>
  <c r="G125" i="4" s="1"/>
  <c r="F128" i="4"/>
  <c r="E128" i="4"/>
  <c r="D128" i="4"/>
  <c r="C128" i="4"/>
  <c r="N127" i="4"/>
  <c r="M127" i="4"/>
  <c r="L127" i="4"/>
  <c r="K127" i="4"/>
  <c r="J127" i="4"/>
  <c r="I127" i="4"/>
  <c r="H127" i="4"/>
  <c r="H124" i="4" s="1"/>
  <c r="G127" i="4"/>
  <c r="F127" i="4"/>
  <c r="E127" i="4"/>
  <c r="D127" i="4"/>
  <c r="N126" i="4"/>
  <c r="J126" i="4"/>
  <c r="F126" i="4"/>
  <c r="N125" i="4"/>
  <c r="N122" i="4" s="1"/>
  <c r="K125" i="4"/>
  <c r="K122" i="4" s="1"/>
  <c r="J125" i="4"/>
  <c r="F125" i="4"/>
  <c r="F122" i="4" s="1"/>
  <c r="E125" i="4"/>
  <c r="E122" i="4" s="1"/>
  <c r="N124" i="4"/>
  <c r="J124" i="4"/>
  <c r="I124" i="4"/>
  <c r="F124" i="4"/>
  <c r="F123" i="4" s="1"/>
  <c r="D124" i="4"/>
  <c r="J122" i="4"/>
  <c r="G122" i="4"/>
  <c r="C118" i="4"/>
  <c r="Q118" i="4" s="1"/>
  <c r="C117" i="4"/>
  <c r="C105" i="4"/>
  <c r="N103" i="4"/>
  <c r="N100" i="4" s="1"/>
  <c r="M103" i="4"/>
  <c r="L103" i="4"/>
  <c r="K103" i="4"/>
  <c r="J103" i="4"/>
  <c r="J100" i="4" s="1"/>
  <c r="I103" i="4"/>
  <c r="H103" i="4"/>
  <c r="H100" i="4" s="1"/>
  <c r="G103" i="4"/>
  <c r="F103" i="4"/>
  <c r="F100" i="4" s="1"/>
  <c r="C103" i="4"/>
  <c r="N102" i="4"/>
  <c r="N101" i="4" s="1"/>
  <c r="M102" i="4"/>
  <c r="L102" i="4"/>
  <c r="L99" i="4" s="1"/>
  <c r="K102" i="4"/>
  <c r="J102" i="4"/>
  <c r="I102" i="4"/>
  <c r="I101" i="4" s="1"/>
  <c r="H102" i="4"/>
  <c r="G102" i="4"/>
  <c r="F102" i="4"/>
  <c r="G101" i="4"/>
  <c r="E101" i="4"/>
  <c r="D101" i="4"/>
  <c r="M100" i="4"/>
  <c r="K100" i="4"/>
  <c r="I100" i="4"/>
  <c r="G100" i="4"/>
  <c r="C100" i="4"/>
  <c r="K99" i="4"/>
  <c r="K98" i="4" s="1"/>
  <c r="I99" i="4"/>
  <c r="I98" i="4" s="1"/>
  <c r="G99" i="4"/>
  <c r="C96" i="4"/>
  <c r="C94" i="4"/>
  <c r="C93" i="4"/>
  <c r="C91" i="4"/>
  <c r="C87" i="4" s="1"/>
  <c r="C90" i="4"/>
  <c r="C86" i="4" s="1"/>
  <c r="C82" i="4" s="1"/>
  <c r="C89" i="4"/>
  <c r="N87" i="4"/>
  <c r="M87" i="4"/>
  <c r="L87" i="4"/>
  <c r="L17" i="4" s="1"/>
  <c r="L13" i="4" s="1"/>
  <c r="K87" i="4"/>
  <c r="J87" i="4"/>
  <c r="J83" i="4" s="1"/>
  <c r="I87" i="4"/>
  <c r="H87" i="4"/>
  <c r="H17" i="4" s="1"/>
  <c r="H13" i="4" s="1"/>
  <c r="G87" i="4"/>
  <c r="F87" i="4"/>
  <c r="F83" i="4" s="1"/>
  <c r="E87" i="4"/>
  <c r="E83" i="4" s="1"/>
  <c r="D87" i="4"/>
  <c r="D17" i="4" s="1"/>
  <c r="N86" i="4"/>
  <c r="M86" i="4"/>
  <c r="L86" i="4"/>
  <c r="K86" i="4"/>
  <c r="J86" i="4"/>
  <c r="I86" i="4"/>
  <c r="H86" i="4"/>
  <c r="G86" i="4"/>
  <c r="F86" i="4"/>
  <c r="F82" i="4" s="1"/>
  <c r="E86" i="4"/>
  <c r="E82" i="4" s="1"/>
  <c r="D86" i="4"/>
  <c r="N85" i="4"/>
  <c r="M85" i="4"/>
  <c r="M84" i="4" s="1"/>
  <c r="L85" i="4"/>
  <c r="K85" i="4"/>
  <c r="K81" i="4" s="1"/>
  <c r="J85" i="4"/>
  <c r="I85" i="4"/>
  <c r="H85" i="4"/>
  <c r="G85" i="4"/>
  <c r="F85" i="4"/>
  <c r="E85" i="4"/>
  <c r="E84" i="4" s="1"/>
  <c r="D85" i="4"/>
  <c r="K84" i="4"/>
  <c r="J84" i="4"/>
  <c r="G84" i="4"/>
  <c r="F84" i="4"/>
  <c r="N83" i="4"/>
  <c r="N9" i="4" s="1"/>
  <c r="M83" i="4"/>
  <c r="K83" i="4"/>
  <c r="K9" i="4" s="1"/>
  <c r="I83" i="4"/>
  <c r="I9" i="4" s="1"/>
  <c r="G83" i="4"/>
  <c r="G9" i="4" s="1"/>
  <c r="C83" i="4"/>
  <c r="M82" i="4"/>
  <c r="K82" i="4"/>
  <c r="J82" i="4"/>
  <c r="I82" i="4"/>
  <c r="G82" i="4"/>
  <c r="N81" i="4"/>
  <c r="M81" i="4"/>
  <c r="M80" i="4" s="1"/>
  <c r="J81" i="4"/>
  <c r="G81" i="4"/>
  <c r="F81" i="4"/>
  <c r="E81" i="4"/>
  <c r="E80" i="4" s="1"/>
  <c r="C78" i="4"/>
  <c r="Q78" i="4" s="1"/>
  <c r="N76" i="4"/>
  <c r="M76" i="4"/>
  <c r="L76" i="4"/>
  <c r="K76" i="4"/>
  <c r="J76" i="4"/>
  <c r="I76" i="4"/>
  <c r="H76" i="4"/>
  <c r="G76" i="4"/>
  <c r="F76" i="4"/>
  <c r="E76" i="4"/>
  <c r="D76" i="4"/>
  <c r="P76" i="4" s="1"/>
  <c r="C76" i="4"/>
  <c r="Q76" i="4" s="1"/>
  <c r="C74" i="4"/>
  <c r="Q74" i="4" s="1"/>
  <c r="C72" i="4"/>
  <c r="Q72" i="4" s="1"/>
  <c r="C70" i="4"/>
  <c r="Q70" i="4" s="1"/>
  <c r="C68" i="4"/>
  <c r="Q68" i="4" s="1"/>
  <c r="C66" i="4"/>
  <c r="Q66" i="4" s="1"/>
  <c r="C64" i="4"/>
  <c r="Q64" i="4" s="1"/>
  <c r="C62" i="4"/>
  <c r="Q62" i="4" s="1"/>
  <c r="C60" i="4"/>
  <c r="Q60" i="4" s="1"/>
  <c r="C58" i="4"/>
  <c r="Q58" i="4" s="1"/>
  <c r="C56" i="4"/>
  <c r="Q56" i="4" s="1"/>
  <c r="C54" i="4"/>
  <c r="Q54" i="4" s="1"/>
  <c r="C52" i="4"/>
  <c r="Q52" i="4" s="1"/>
  <c r="C50" i="4"/>
  <c r="Q50" i="4" s="1"/>
  <c r="C49" i="4"/>
  <c r="Q49" i="4" s="1"/>
  <c r="C47" i="4"/>
  <c r="Q47" i="4" s="1"/>
  <c r="N45" i="4"/>
  <c r="M45" i="4"/>
  <c r="L45" i="4"/>
  <c r="K45" i="4"/>
  <c r="K19" i="4" s="1"/>
  <c r="J45" i="4"/>
  <c r="I45" i="4"/>
  <c r="H45" i="4"/>
  <c r="G45" i="4"/>
  <c r="G19" i="4" s="1"/>
  <c r="F45" i="4"/>
  <c r="E45" i="4"/>
  <c r="D45" i="4"/>
  <c r="C45" i="4"/>
  <c r="N43" i="4"/>
  <c r="M43" i="4"/>
  <c r="L43" i="4"/>
  <c r="K43" i="4"/>
  <c r="J43" i="4"/>
  <c r="I43" i="4"/>
  <c r="H43" i="4"/>
  <c r="G43" i="4"/>
  <c r="F43" i="4"/>
  <c r="E43" i="4"/>
  <c r="D43" i="4"/>
  <c r="C43" i="4"/>
  <c r="N42" i="4"/>
  <c r="M42" i="4"/>
  <c r="L42" i="4"/>
  <c r="K42" i="4"/>
  <c r="J42" i="4"/>
  <c r="I42" i="4"/>
  <c r="H42" i="4"/>
  <c r="G42" i="4"/>
  <c r="F42" i="4"/>
  <c r="E42" i="4"/>
  <c r="D42" i="4"/>
  <c r="C42" i="4"/>
  <c r="N41" i="4"/>
  <c r="M41" i="4"/>
  <c r="L41" i="4"/>
  <c r="K41" i="4"/>
  <c r="J41" i="4"/>
  <c r="I41" i="4"/>
  <c r="H41" i="4"/>
  <c r="G41" i="4"/>
  <c r="F41" i="4"/>
  <c r="E41" i="4"/>
  <c r="D41" i="4"/>
  <c r="C41" i="4"/>
  <c r="N40" i="4"/>
  <c r="M40" i="4"/>
  <c r="L40" i="4"/>
  <c r="K40" i="4"/>
  <c r="J40" i="4"/>
  <c r="I40" i="4"/>
  <c r="H40" i="4"/>
  <c r="G40" i="4"/>
  <c r="F40" i="4"/>
  <c r="E40" i="4"/>
  <c r="D40" i="4"/>
  <c r="C40" i="4"/>
  <c r="N39" i="4"/>
  <c r="M39" i="4"/>
  <c r="L39" i="4"/>
  <c r="K39" i="4"/>
  <c r="J39" i="4"/>
  <c r="I39" i="4"/>
  <c r="H39" i="4"/>
  <c r="G39" i="4"/>
  <c r="F39" i="4"/>
  <c r="E39" i="4"/>
  <c r="D39" i="4"/>
  <c r="C39" i="4"/>
  <c r="N38" i="4"/>
  <c r="M38" i="4"/>
  <c r="L38" i="4"/>
  <c r="K38" i="4"/>
  <c r="J38" i="4"/>
  <c r="I38" i="4"/>
  <c r="H38" i="4"/>
  <c r="G38" i="4"/>
  <c r="F38" i="4"/>
  <c r="E38" i="4"/>
  <c r="D38" i="4"/>
  <c r="C38" i="4"/>
  <c r="N37" i="4"/>
  <c r="M37" i="4"/>
  <c r="L37" i="4"/>
  <c r="K37" i="4"/>
  <c r="J37" i="4"/>
  <c r="I37" i="4"/>
  <c r="H37" i="4"/>
  <c r="G37" i="4"/>
  <c r="F37" i="4"/>
  <c r="E37" i="4"/>
  <c r="D37" i="4"/>
  <c r="C37" i="4"/>
  <c r="N36" i="4"/>
  <c r="M36" i="4"/>
  <c r="L36" i="4"/>
  <c r="K36" i="4"/>
  <c r="J36" i="4"/>
  <c r="I36" i="4"/>
  <c r="H36" i="4"/>
  <c r="G36" i="4"/>
  <c r="F36" i="4"/>
  <c r="E36" i="4"/>
  <c r="D36" i="4"/>
  <c r="C36" i="4"/>
  <c r="N35" i="4"/>
  <c r="M35" i="4"/>
  <c r="L35" i="4"/>
  <c r="K35" i="4"/>
  <c r="J35" i="4"/>
  <c r="I35" i="4"/>
  <c r="H35" i="4"/>
  <c r="G35" i="4"/>
  <c r="F35" i="4"/>
  <c r="E35" i="4"/>
  <c r="D35" i="4"/>
  <c r="C35" i="4"/>
  <c r="C33" i="4"/>
  <c r="C32" i="4"/>
  <c r="C30" i="4"/>
  <c r="N28" i="4"/>
  <c r="M28" i="4"/>
  <c r="M25" i="4" s="1"/>
  <c r="L28" i="4"/>
  <c r="L25" i="4" s="1"/>
  <c r="K28" i="4"/>
  <c r="J28" i="4"/>
  <c r="I28" i="4"/>
  <c r="I25" i="4" s="1"/>
  <c r="H28" i="4"/>
  <c r="G28" i="4"/>
  <c r="F28" i="4"/>
  <c r="E28" i="4"/>
  <c r="E25" i="4" s="1"/>
  <c r="D28" i="4"/>
  <c r="P28" i="4" s="1"/>
  <c r="N27" i="4"/>
  <c r="M27" i="4"/>
  <c r="L27" i="4"/>
  <c r="L24" i="4" s="1"/>
  <c r="K27" i="4"/>
  <c r="J27" i="4"/>
  <c r="I27" i="4"/>
  <c r="I26" i="4" s="1"/>
  <c r="H27" i="4"/>
  <c r="G27" i="4"/>
  <c r="G24" i="4" s="1"/>
  <c r="F27" i="4"/>
  <c r="E27" i="4"/>
  <c r="E26" i="4" s="1"/>
  <c r="D27" i="4"/>
  <c r="C27" i="4"/>
  <c r="L26" i="4"/>
  <c r="K26" i="4"/>
  <c r="G26" i="4"/>
  <c r="D26" i="4"/>
  <c r="K25" i="4"/>
  <c r="J25" i="4"/>
  <c r="H25" i="4"/>
  <c r="G25" i="4"/>
  <c r="F25" i="4"/>
  <c r="F8" i="4" s="1"/>
  <c r="D25" i="4"/>
  <c r="N24" i="4"/>
  <c r="K24" i="4"/>
  <c r="K23" i="4" s="1"/>
  <c r="J24" i="4"/>
  <c r="J23" i="4" s="1"/>
  <c r="I24" i="4"/>
  <c r="I23" i="4" s="1"/>
  <c r="F24" i="4"/>
  <c r="C24" i="4"/>
  <c r="G23" i="4"/>
  <c r="F23" i="4"/>
  <c r="N21" i="4"/>
  <c r="L21" i="4"/>
  <c r="K21" i="4"/>
  <c r="J21" i="4"/>
  <c r="H21" i="4"/>
  <c r="G21" i="4"/>
  <c r="F21" i="4"/>
  <c r="N19" i="4"/>
  <c r="M19" i="4"/>
  <c r="L19" i="4"/>
  <c r="J19" i="4"/>
  <c r="I19" i="4"/>
  <c r="H19" i="4"/>
  <c r="F19" i="4"/>
  <c r="E19" i="4"/>
  <c r="D19" i="4"/>
  <c r="N17" i="4"/>
  <c r="N13" i="4" s="1"/>
  <c r="K17" i="4"/>
  <c r="K13" i="4" s="1"/>
  <c r="G17" i="4"/>
  <c r="F17" i="4"/>
  <c r="F13" i="4" s="1"/>
  <c r="J16" i="4"/>
  <c r="J12" i="4" s="1"/>
  <c r="F16" i="4"/>
  <c r="F12" i="4" s="1"/>
  <c r="G13" i="4"/>
  <c r="J9" i="4"/>
  <c r="J8" i="4"/>
  <c r="D59" i="3"/>
  <c r="E59" i="3"/>
  <c r="F59" i="3"/>
  <c r="G59" i="3"/>
  <c r="H59" i="3"/>
  <c r="I59" i="3"/>
  <c r="D64" i="3"/>
  <c r="E64" i="3"/>
  <c r="F64" i="3"/>
  <c r="G64" i="3"/>
  <c r="H64" i="3"/>
  <c r="I64" i="3"/>
  <c r="D65" i="3"/>
  <c r="E65" i="3"/>
  <c r="F65" i="3"/>
  <c r="G65" i="3"/>
  <c r="H65" i="3"/>
  <c r="I65" i="3"/>
  <c r="D33" i="3"/>
  <c r="E33" i="3"/>
  <c r="F33" i="3"/>
  <c r="G33" i="3"/>
  <c r="H33" i="3"/>
  <c r="I33" i="3"/>
  <c r="D22" i="3"/>
  <c r="E22" i="3"/>
  <c r="F22" i="3"/>
  <c r="G22" i="3"/>
  <c r="H22" i="3"/>
  <c r="I22" i="3"/>
  <c r="D20" i="3"/>
  <c r="E20" i="3"/>
  <c r="F20" i="3"/>
  <c r="G20" i="3"/>
  <c r="H20" i="3"/>
  <c r="I20" i="3"/>
  <c r="C117" i="3"/>
  <c r="C116" i="3"/>
  <c r="I117" i="3"/>
  <c r="H117" i="3"/>
  <c r="H113" i="3" s="1"/>
  <c r="G117" i="3"/>
  <c r="G113" i="3" s="1"/>
  <c r="F117" i="3"/>
  <c r="F113" i="3" s="1"/>
  <c r="E117" i="3"/>
  <c r="E113" i="3" s="1"/>
  <c r="D117" i="3"/>
  <c r="I116" i="3"/>
  <c r="I112" i="3" s="1"/>
  <c r="H116" i="3"/>
  <c r="H112" i="3" s="1"/>
  <c r="G116" i="3"/>
  <c r="G112" i="3" s="1"/>
  <c r="F116" i="3"/>
  <c r="F112" i="3" s="1"/>
  <c r="E116" i="3"/>
  <c r="E112" i="3" s="1"/>
  <c r="D116" i="3"/>
  <c r="D112" i="3" s="1"/>
  <c r="I115" i="3"/>
  <c r="I111" i="3" s="1"/>
  <c r="H115" i="3"/>
  <c r="G115" i="3"/>
  <c r="F115" i="3"/>
  <c r="F111" i="3" s="1"/>
  <c r="E115" i="3"/>
  <c r="D115" i="3"/>
  <c r="F60" i="3"/>
  <c r="C20" i="3"/>
  <c r="C113" i="3" l="1"/>
  <c r="C16" i="3"/>
  <c r="I15" i="3"/>
  <c r="H15" i="3"/>
  <c r="G15" i="3"/>
  <c r="F15" i="3"/>
  <c r="E15" i="3"/>
  <c r="D15" i="3"/>
  <c r="I14" i="3"/>
  <c r="H19" i="3"/>
  <c r="H18" i="3" s="1"/>
  <c r="H14" i="3"/>
  <c r="G19" i="3"/>
  <c r="G14" i="3"/>
  <c r="F14" i="3"/>
  <c r="E14" i="3"/>
  <c r="D19" i="3"/>
  <c r="D14" i="3"/>
  <c r="I61" i="3"/>
  <c r="I16" i="3"/>
  <c r="H16" i="3"/>
  <c r="G61" i="3"/>
  <c r="G12" i="3" s="1"/>
  <c r="G16" i="3"/>
  <c r="F61" i="3"/>
  <c r="F12" i="3" s="1"/>
  <c r="F16" i="3"/>
  <c r="E61" i="3"/>
  <c r="E12" i="3" s="1"/>
  <c r="E16" i="3"/>
  <c r="D61" i="3"/>
  <c r="D16" i="3"/>
  <c r="I60" i="3"/>
  <c r="I62" i="3"/>
  <c r="H60" i="3"/>
  <c r="H62" i="3"/>
  <c r="G60" i="3"/>
  <c r="G62" i="3"/>
  <c r="F62" i="3"/>
  <c r="E60" i="3"/>
  <c r="E62" i="3"/>
  <c r="D60" i="3"/>
  <c r="D62" i="3"/>
  <c r="F26" i="4"/>
  <c r="J26" i="4"/>
  <c r="C28" i="4"/>
  <c r="Q28" i="4" s="1"/>
  <c r="Q33" i="4"/>
  <c r="P40" i="4"/>
  <c r="G15" i="4"/>
  <c r="K15" i="4"/>
  <c r="G16" i="4"/>
  <c r="G12" i="4" s="1"/>
  <c r="K16" i="4"/>
  <c r="K12" i="4" s="1"/>
  <c r="J80" i="4"/>
  <c r="F80" i="4"/>
  <c r="C85" i="4"/>
  <c r="G98" i="4"/>
  <c r="K101" i="4"/>
  <c r="L101" i="4"/>
  <c r="P159" i="4"/>
  <c r="P163" i="4"/>
  <c r="Q163" i="4" s="1"/>
  <c r="E9" i="4"/>
  <c r="F9" i="4"/>
  <c r="J17" i="4"/>
  <c r="J13" i="4" s="1"/>
  <c r="C162" i="4"/>
  <c r="C158" i="4" s="1"/>
  <c r="Q158" i="4" s="1"/>
  <c r="Q166" i="4"/>
  <c r="Q30" i="4"/>
  <c r="Q32" i="4"/>
  <c r="Q105" i="4"/>
  <c r="Q145" i="4"/>
  <c r="Q167" i="4"/>
  <c r="D13" i="4"/>
  <c r="F101" i="4"/>
  <c r="P102" i="4"/>
  <c r="J101" i="4"/>
  <c r="J99" i="4"/>
  <c r="J98" i="4" s="1"/>
  <c r="J15" i="4"/>
  <c r="C102" i="4"/>
  <c r="Q102" i="4" s="1"/>
  <c r="Q117" i="4"/>
  <c r="D121" i="4"/>
  <c r="N123" i="4"/>
  <c r="N121" i="4"/>
  <c r="N120" i="4" s="1"/>
  <c r="P103" i="4"/>
  <c r="Q103" i="4" s="1"/>
  <c r="M26" i="4"/>
  <c r="M24" i="4"/>
  <c r="M23" i="4" s="1"/>
  <c r="N26" i="4"/>
  <c r="N25" i="4"/>
  <c r="P25" i="4" s="1"/>
  <c r="N16" i="4"/>
  <c r="N12" i="4" s="1"/>
  <c r="G8" i="4"/>
  <c r="K8" i="4"/>
  <c r="Q40" i="4"/>
  <c r="C19" i="4"/>
  <c r="L84" i="4"/>
  <c r="E8" i="4"/>
  <c r="G124" i="4"/>
  <c r="G126" i="4"/>
  <c r="K124" i="4"/>
  <c r="K126" i="4"/>
  <c r="N157" i="4"/>
  <c r="M160" i="4"/>
  <c r="M17" i="4"/>
  <c r="M13" i="4" s="1"/>
  <c r="C160" i="4"/>
  <c r="Q164" i="4"/>
  <c r="Q168" i="4"/>
  <c r="F15" i="4"/>
  <c r="C17" i="4"/>
  <c r="I17" i="4"/>
  <c r="I13" i="4" s="1"/>
  <c r="P19" i="4"/>
  <c r="E24" i="4"/>
  <c r="E23" i="4" s="1"/>
  <c r="G80" i="4"/>
  <c r="F99" i="4"/>
  <c r="N99" i="4"/>
  <c r="N98" i="4" s="1"/>
  <c r="I121" i="4"/>
  <c r="D126" i="4"/>
  <c r="P127" i="4"/>
  <c r="H121" i="4"/>
  <c r="H120" i="4" s="1"/>
  <c r="H123" i="4"/>
  <c r="L126" i="4"/>
  <c r="L124" i="4"/>
  <c r="P128" i="4"/>
  <c r="Q128" i="4" s="1"/>
  <c r="D125" i="4"/>
  <c r="P129" i="4"/>
  <c r="Q129" i="4" s="1"/>
  <c r="P130" i="4"/>
  <c r="Q130" i="4" s="1"/>
  <c r="D21" i="4"/>
  <c r="P21" i="4" s="1"/>
  <c r="D157" i="4"/>
  <c r="P162" i="4"/>
  <c r="Q162" i="4" s="1"/>
  <c r="D161" i="4"/>
  <c r="I161" i="4"/>
  <c r="N15" i="4"/>
  <c r="E17" i="4"/>
  <c r="E13" i="4" s="1"/>
  <c r="C21" i="4"/>
  <c r="Q21" i="4" s="1"/>
  <c r="P36" i="4"/>
  <c r="Q36" i="4" s="1"/>
  <c r="P38" i="4"/>
  <c r="Q38" i="4" s="1"/>
  <c r="P42" i="4"/>
  <c r="Q42" i="4" s="1"/>
  <c r="C9" i="4"/>
  <c r="I84" i="4"/>
  <c r="I81" i="4"/>
  <c r="I80" i="4" s="1"/>
  <c r="N84" i="4"/>
  <c r="N82" i="4"/>
  <c r="N80" i="4" s="1"/>
  <c r="L100" i="4"/>
  <c r="L98" i="4" s="1"/>
  <c r="F121" i="4"/>
  <c r="F120" i="4" s="1"/>
  <c r="D123" i="4"/>
  <c r="J123" i="4"/>
  <c r="J121" i="4"/>
  <c r="H126" i="4"/>
  <c r="E15" i="4"/>
  <c r="E126" i="4"/>
  <c r="E124" i="4"/>
  <c r="I15" i="4"/>
  <c r="I126" i="4"/>
  <c r="M15" i="4"/>
  <c r="M11" i="4" s="1"/>
  <c r="M126" i="4"/>
  <c r="M124" i="4"/>
  <c r="E16" i="4"/>
  <c r="E12" i="4" s="1"/>
  <c r="I16" i="4"/>
  <c r="I12" i="4" s="1"/>
  <c r="I125" i="4"/>
  <c r="M16" i="4"/>
  <c r="M12" i="4" s="1"/>
  <c r="M125" i="4"/>
  <c r="M122" i="4" s="1"/>
  <c r="M8" i="4" s="1"/>
  <c r="C127" i="4"/>
  <c r="Q136" i="4"/>
  <c r="P27" i="4"/>
  <c r="Q27" i="4" s="1"/>
  <c r="D24" i="4"/>
  <c r="H24" i="4"/>
  <c r="H23" i="4" s="1"/>
  <c r="H26" i="4"/>
  <c r="P26" i="4" s="1"/>
  <c r="L23" i="4"/>
  <c r="D15" i="4"/>
  <c r="H15" i="4"/>
  <c r="H84" i="4"/>
  <c r="L15" i="4"/>
  <c r="L11" i="4" s="1"/>
  <c r="M101" i="4"/>
  <c r="M99" i="4"/>
  <c r="M98" i="4" s="1"/>
  <c r="M161" i="4"/>
  <c r="P35" i="4"/>
  <c r="Q35" i="4" s="1"/>
  <c r="P37" i="4"/>
  <c r="Q37" i="4" s="1"/>
  <c r="P39" i="4"/>
  <c r="Q39" i="4" s="1"/>
  <c r="P41" i="4"/>
  <c r="Q41" i="4" s="1"/>
  <c r="P43" i="4"/>
  <c r="Q43" i="4" s="1"/>
  <c r="P45" i="4"/>
  <c r="Q45" i="4" s="1"/>
  <c r="K80" i="4"/>
  <c r="D16" i="4"/>
  <c r="H16" i="4"/>
  <c r="H12" i="4" s="1"/>
  <c r="L16" i="4"/>
  <c r="L12" i="4" s="1"/>
  <c r="H101" i="4"/>
  <c r="P101" i="4" s="1"/>
  <c r="H99" i="4"/>
  <c r="H98" i="4" s="1"/>
  <c r="P100" i="4"/>
  <c r="Q100" i="4" s="1"/>
  <c r="F157" i="4"/>
  <c r="J157" i="4"/>
  <c r="F161" i="4"/>
  <c r="J161" i="4"/>
  <c r="L161" i="4"/>
  <c r="D21" i="3"/>
  <c r="H31" i="3"/>
  <c r="D31" i="3"/>
  <c r="E91" i="3"/>
  <c r="F91" i="3"/>
  <c r="G91" i="3"/>
  <c r="I90" i="3"/>
  <c r="E90" i="3"/>
  <c r="D91" i="3"/>
  <c r="D114" i="3"/>
  <c r="H114" i="3"/>
  <c r="H91" i="3"/>
  <c r="I91" i="3"/>
  <c r="D90" i="3"/>
  <c r="D113" i="3"/>
  <c r="G114" i="3"/>
  <c r="G21" i="3"/>
  <c r="C77" i="3"/>
  <c r="C76" i="3" s="1"/>
  <c r="C64" i="3"/>
  <c r="C59" i="3"/>
  <c r="D111" i="3"/>
  <c r="F21" i="3"/>
  <c r="C22" i="3"/>
  <c r="H111" i="3"/>
  <c r="H110" i="3" s="1"/>
  <c r="F31" i="3"/>
  <c r="G111" i="3"/>
  <c r="G110" i="3" s="1"/>
  <c r="E114" i="3"/>
  <c r="F110" i="3"/>
  <c r="C81" i="4"/>
  <c r="C80" i="4" s="1"/>
  <c r="C84" i="4"/>
  <c r="G14" i="4"/>
  <c r="G11" i="4"/>
  <c r="G10" i="4" s="1"/>
  <c r="K14" i="4"/>
  <c r="K11" i="4"/>
  <c r="K10" i="4" s="1"/>
  <c r="C99" i="4"/>
  <c r="I11" i="4"/>
  <c r="I10" i="4" s="1"/>
  <c r="C161" i="4"/>
  <c r="C159" i="4"/>
  <c r="C26" i="4"/>
  <c r="C25" i="4"/>
  <c r="C16" i="4"/>
  <c r="D14" i="4"/>
  <c r="L14" i="4"/>
  <c r="D81" i="4"/>
  <c r="H81" i="4"/>
  <c r="L81" i="4"/>
  <c r="D82" i="4"/>
  <c r="H82" i="4"/>
  <c r="H8" i="4" s="1"/>
  <c r="L82" i="4"/>
  <c r="L8" i="4" s="1"/>
  <c r="D83" i="4"/>
  <c r="D9" i="4" s="1"/>
  <c r="H83" i="4"/>
  <c r="H9" i="4" s="1"/>
  <c r="L83" i="4"/>
  <c r="L160" i="4"/>
  <c r="L157" i="4" s="1"/>
  <c r="F114" i="3"/>
  <c r="C115" i="3"/>
  <c r="C111" i="3" s="1"/>
  <c r="I114" i="3"/>
  <c r="G31" i="3"/>
  <c r="E111" i="3"/>
  <c r="E110" i="3" s="1"/>
  <c r="I21" i="3"/>
  <c r="E21" i="3"/>
  <c r="I31" i="3"/>
  <c r="E31" i="3"/>
  <c r="H21" i="3"/>
  <c r="F19" i="3"/>
  <c r="F18" i="3" s="1"/>
  <c r="H61" i="3"/>
  <c r="H12" i="3" s="1"/>
  <c r="I19" i="3"/>
  <c r="I18" i="3" s="1"/>
  <c r="E19" i="3"/>
  <c r="E18" i="3" s="1"/>
  <c r="C112" i="3"/>
  <c r="C61" i="3"/>
  <c r="I113" i="3"/>
  <c r="I110" i="3" s="1"/>
  <c r="G58" i="3" l="1"/>
  <c r="F58" i="3"/>
  <c r="D11" i="3"/>
  <c r="I58" i="3"/>
  <c r="D58" i="3"/>
  <c r="C12" i="3"/>
  <c r="E58" i="3"/>
  <c r="G18" i="3"/>
  <c r="G11" i="3"/>
  <c r="C21" i="3"/>
  <c r="C14" i="3"/>
  <c r="C60" i="3"/>
  <c r="C15" i="3"/>
  <c r="D13" i="3"/>
  <c r="E13" i="3"/>
  <c r="F13" i="3"/>
  <c r="G13" i="3"/>
  <c r="H13" i="3"/>
  <c r="I13" i="3"/>
  <c r="E11" i="3"/>
  <c r="F11" i="3"/>
  <c r="H11" i="3"/>
  <c r="I11" i="3"/>
  <c r="C91" i="3"/>
  <c r="L10" i="4"/>
  <c r="H14" i="4"/>
  <c r="I122" i="4"/>
  <c r="I8" i="4" s="1"/>
  <c r="I123" i="4"/>
  <c r="M10" i="4"/>
  <c r="E14" i="4"/>
  <c r="J120" i="4"/>
  <c r="J7" i="4"/>
  <c r="J6" i="4" s="1"/>
  <c r="M9" i="4"/>
  <c r="M157" i="4"/>
  <c r="Q19" i="4"/>
  <c r="C157" i="4"/>
  <c r="Q159" i="4"/>
  <c r="C98" i="4"/>
  <c r="C126" i="4"/>
  <c r="Q127" i="4"/>
  <c r="L121" i="4"/>
  <c r="L120" i="4" s="1"/>
  <c r="L123" i="4"/>
  <c r="F14" i="4"/>
  <c r="F11" i="4"/>
  <c r="F10" i="4" s="1"/>
  <c r="K123" i="4"/>
  <c r="K121" i="4"/>
  <c r="H11" i="4"/>
  <c r="H10" i="4" s="1"/>
  <c r="C12" i="4"/>
  <c r="I14" i="4"/>
  <c r="C101" i="4"/>
  <c r="Q101" i="4" s="1"/>
  <c r="P15" i="4"/>
  <c r="P24" i="4"/>
  <c r="Q24" i="4" s="1"/>
  <c r="D23" i="4"/>
  <c r="N7" i="4"/>
  <c r="N11" i="4"/>
  <c r="N10" i="4" s="1"/>
  <c r="N14" i="4"/>
  <c r="P160" i="4"/>
  <c r="P126" i="4"/>
  <c r="F98" i="4"/>
  <c r="P98" i="4" s="1"/>
  <c r="P99" i="4"/>
  <c r="Q99" i="4" s="1"/>
  <c r="F7" i="4"/>
  <c r="F6" i="4" s="1"/>
  <c r="Q160" i="4"/>
  <c r="N8" i="4"/>
  <c r="P124" i="4"/>
  <c r="J11" i="4"/>
  <c r="J10" i="4" s="1"/>
  <c r="J14" i="4"/>
  <c r="D34" i="3"/>
  <c r="Q25" i="4"/>
  <c r="M14" i="4"/>
  <c r="E11" i="4"/>
  <c r="E10" i="4" s="1"/>
  <c r="M123" i="4"/>
  <c r="M121" i="4"/>
  <c r="N23" i="4"/>
  <c r="P157" i="4"/>
  <c r="C125" i="4"/>
  <c r="P125" i="4"/>
  <c r="D122" i="4"/>
  <c r="P122" i="4" s="1"/>
  <c r="G123" i="4"/>
  <c r="G121" i="4"/>
  <c r="C124" i="4"/>
  <c r="P17" i="4"/>
  <c r="D8" i="4"/>
  <c r="P8" i="4" s="1"/>
  <c r="D11" i="4"/>
  <c r="Q26" i="4"/>
  <c r="G92" i="3"/>
  <c r="D12" i="4"/>
  <c r="P12" i="4" s="1"/>
  <c r="P16" i="4"/>
  <c r="Q16" i="4" s="1"/>
  <c r="E121" i="4"/>
  <c r="E123" i="4"/>
  <c r="C123" i="4" s="1"/>
  <c r="P161" i="4"/>
  <c r="Q161" i="4" s="1"/>
  <c r="I7" i="4"/>
  <c r="I6" i="4" s="1"/>
  <c r="I120" i="4"/>
  <c r="Q17" i="4"/>
  <c r="C13" i="4"/>
  <c r="C15" i="4"/>
  <c r="P13" i="4"/>
  <c r="C90" i="3"/>
  <c r="H34" i="3"/>
  <c r="G34" i="3"/>
  <c r="D92" i="3"/>
  <c r="D89" i="3"/>
  <c r="I89" i="3"/>
  <c r="E34" i="3"/>
  <c r="F34" i="3"/>
  <c r="H92" i="3"/>
  <c r="D12" i="3"/>
  <c r="D18" i="3"/>
  <c r="D110" i="3"/>
  <c r="C33" i="3"/>
  <c r="C32" i="3"/>
  <c r="C19" i="3"/>
  <c r="C18" i="3" s="1"/>
  <c r="C62" i="3"/>
  <c r="I34" i="3"/>
  <c r="G90" i="3"/>
  <c r="G89" i="3" s="1"/>
  <c r="H90" i="3"/>
  <c r="H89" i="3" s="1"/>
  <c r="D7" i="4"/>
  <c r="D80" i="4"/>
  <c r="C23" i="4"/>
  <c r="L9" i="4"/>
  <c r="P9" i="4" s="1"/>
  <c r="Q9" i="4" s="1"/>
  <c r="L80" i="4"/>
  <c r="C14" i="4"/>
  <c r="H7" i="4"/>
  <c r="H6" i="4" s="1"/>
  <c r="H80" i="4"/>
  <c r="C110" i="3"/>
  <c r="C114" i="3"/>
  <c r="F90" i="3"/>
  <c r="F92" i="3"/>
  <c r="D10" i="3"/>
  <c r="I92" i="3"/>
  <c r="E92" i="3"/>
  <c r="E89" i="3"/>
  <c r="H58" i="3"/>
  <c r="I12" i="3"/>
  <c r="E10" i="3"/>
  <c r="E9" i="3" s="1"/>
  <c r="I10" i="3"/>
  <c r="C58" i="3"/>
  <c r="C89" i="3" l="1"/>
  <c r="C11" i="3"/>
  <c r="Q13" i="4"/>
  <c r="P123" i="4"/>
  <c r="P14" i="4"/>
  <c r="Q126" i="4"/>
  <c r="Q157" i="4"/>
  <c r="Q123" i="4"/>
  <c r="D10" i="4"/>
  <c r="P10" i="4" s="1"/>
  <c r="P11" i="4"/>
  <c r="G120" i="4"/>
  <c r="G7" i="4"/>
  <c r="G6" i="4" s="1"/>
  <c r="C122" i="4"/>
  <c r="Q125" i="4"/>
  <c r="P121" i="4"/>
  <c r="Q14" i="4"/>
  <c r="D6" i="4"/>
  <c r="Q12" i="4"/>
  <c r="K120" i="4"/>
  <c r="K7" i="4"/>
  <c r="K6" i="4" s="1"/>
  <c r="E7" i="4"/>
  <c r="E6" i="4" s="1"/>
  <c r="E120" i="4"/>
  <c r="N6" i="4"/>
  <c r="P23" i="4"/>
  <c r="Q23" i="4" s="1"/>
  <c r="Q98" i="4"/>
  <c r="L7" i="4"/>
  <c r="Q15" i="4"/>
  <c r="C11" i="4"/>
  <c r="C121" i="4"/>
  <c r="Q124" i="4"/>
  <c r="M7" i="4"/>
  <c r="M6" i="4" s="1"/>
  <c r="M120" i="4"/>
  <c r="D120" i="4"/>
  <c r="H10" i="3"/>
  <c r="H9" i="3" s="1"/>
  <c r="C34" i="3"/>
  <c r="C13" i="3"/>
  <c r="D9" i="3"/>
  <c r="G10" i="3"/>
  <c r="G9" i="3" s="1"/>
  <c r="L6" i="4"/>
  <c r="F10" i="3"/>
  <c r="F89" i="3"/>
  <c r="I9" i="3"/>
  <c r="C10" i="3"/>
  <c r="C31" i="3"/>
  <c r="F9" i="3" l="1"/>
  <c r="P7" i="4"/>
  <c r="P6" i="4"/>
  <c r="Q122" i="4"/>
  <c r="C8" i="4"/>
  <c r="Q8" i="4" s="1"/>
  <c r="P120" i="4"/>
  <c r="Q121" i="4"/>
  <c r="C120" i="4"/>
  <c r="Q120" i="4" s="1"/>
  <c r="C7" i="4"/>
  <c r="Q11" i="4"/>
  <c r="C10" i="4"/>
  <c r="Q10" i="4" s="1"/>
  <c r="C9" i="3"/>
  <c r="C6" i="4" l="1"/>
  <c r="Q6" i="4" s="1"/>
  <c r="Q7" i="4"/>
</calcChain>
</file>

<file path=xl/sharedStrings.xml><?xml version="1.0" encoding="utf-8"?>
<sst xmlns="http://schemas.openxmlformats.org/spreadsheetml/2006/main" count="354" uniqueCount="132">
  <si>
    <t>N   строки</t>
  </si>
  <si>
    <t>Наименование мероприятия/ Источники расходов на финансирование</t>
  </si>
  <si>
    <t xml:space="preserve">Объем расходов на выполнение мероприятия за счет  всех источников ресурсного обеспечения, тыс. рублей   </t>
  </si>
  <si>
    <t>всего</t>
  </si>
  <si>
    <t xml:space="preserve">ВСЕГО по муниципальной  программе, в т.ч. </t>
  </si>
  <si>
    <t xml:space="preserve">местный бюджет           </t>
  </si>
  <si>
    <t xml:space="preserve">областной бюджет           </t>
  </si>
  <si>
    <t>внебюджетные источники</t>
  </si>
  <si>
    <t xml:space="preserve">всего по направлению "Прочие нужды",  в т.ч. </t>
  </si>
  <si>
    <t>ПОДПРОГРАММА 1. «Обеспечение реализации муниципальной программы «Развитие и обеспечение эффективности деятельности администрации городского округа Красноуфимск в 2014-2024 годах»</t>
  </si>
  <si>
    <t>ВСЕГО по подпрограмме 1, в т.ч.</t>
  </si>
  <si>
    <t xml:space="preserve">местный бюджет             </t>
  </si>
  <si>
    <t>областной бюджет</t>
  </si>
  <si>
    <t>х</t>
  </si>
  <si>
    <t>ПОДПРОГРАММА 2. «Содействие реализации муниципальных функций, связанных с общегосударственным управлением»</t>
  </si>
  <si>
    <t>ВСЕГО по подпрограмме 2, в т.ч.</t>
  </si>
  <si>
    <t xml:space="preserve">областной бюджет             </t>
  </si>
  <si>
    <t>местный бюджет</t>
  </si>
  <si>
    <t>ВСЕГО ПО ПОДПРОГРАММЕ 3, в т.ч.</t>
  </si>
  <si>
    <t>областной (и федеральный) бюджет</t>
  </si>
  <si>
    <t>ПОДПРОГРАММА 4. «Поддержка и развитие малого и среднего предпринимательства в городском округе Красноуфимск в 2016-2024 годах»</t>
  </si>
  <si>
    <t>ВСЕГО по подпрограмме 4, в т.ч.</t>
  </si>
  <si>
    <t xml:space="preserve">местный бюджет    </t>
  </si>
  <si>
    <t>ПОДПРОГРАММА 5. «Осуществление градостроительной деятельности в городском округе Красноуфимск в 2016-2024 годах"</t>
  </si>
  <si>
    <t>ВСЕГО по подпрограмме 5, в т.ч.</t>
  </si>
  <si>
    <t>ПОДПРОГРАММА 6. «Предоставление региональной поддержки  молодым семьям на улучшение жилищных условий на территории городского округа Красноуфимск на 2016-2024 годы»</t>
  </si>
  <si>
    <t>ВСЕГО по подпрограмме 6, в т.ч.</t>
  </si>
  <si>
    <t>Всего по Администрации городского округа Красноуфимск, в т.ч.</t>
  </si>
  <si>
    <t>Всего по Финансовому отделу Администрации городского округа Красноуфимск, в т.ч.</t>
  </si>
  <si>
    <t>Номер целевого показателя</t>
  </si>
  <si>
    <t>1.1.</t>
  </si>
  <si>
    <t>1.3.</t>
  </si>
  <si>
    <r>
      <t xml:space="preserve">Мероприятие 1.1. </t>
    </r>
    <r>
      <rPr>
        <sz val="12"/>
        <rFont val="Liberation Serif"/>
        <family val="1"/>
        <charset val="204"/>
      </rPr>
      <t xml:space="preserve">Обеспечение деятельности главы администрации </t>
    </r>
  </si>
  <si>
    <r>
      <t xml:space="preserve">Мероприятие 1.2. </t>
    </r>
    <r>
      <rPr>
        <sz val="12"/>
        <rFont val="Liberation Serif"/>
        <family val="1"/>
        <charset val="204"/>
      </rPr>
      <t xml:space="preserve">Обеспечение деятельности органов местного самоуправления (центральный аппарат) </t>
    </r>
  </si>
  <si>
    <r>
      <t xml:space="preserve">Мероприятие 2.1. </t>
    </r>
    <r>
      <rPr>
        <sz val="12"/>
        <rFont val="Liberation Serif"/>
        <family val="1"/>
        <charset val="204"/>
      </rPr>
      <t xml:space="preserve">Социальные гарантии лицам, замещавшим выборные муниципальные должности и должности муниципальной службы городского округа Красноуфимск </t>
    </r>
  </si>
  <si>
    <r>
      <t xml:space="preserve">Мероприятие 2.2. </t>
    </r>
    <r>
      <rPr>
        <sz val="12"/>
        <rFont val="Liberation Serif"/>
        <family val="1"/>
        <charset val="204"/>
      </rPr>
      <t>Исполнение гарантий муниципального образования городской округ Красноуфимск</t>
    </r>
  </si>
  <si>
    <r>
      <t xml:space="preserve">Мероприятие 2.3. </t>
    </r>
    <r>
      <rPr>
        <sz val="12"/>
        <rFont val="Liberation Serif"/>
        <family val="1"/>
        <charset val="204"/>
      </rPr>
      <t>Содействие развитию и выполнению прочих обязательств администрации городского округа Красноуфимск</t>
    </r>
  </si>
  <si>
    <r>
      <t xml:space="preserve">Мероприятие 2.4.             </t>
    </r>
    <r>
      <rPr>
        <sz val="12"/>
        <rFont val="Liberation Serif"/>
        <family val="1"/>
        <charset val="204"/>
      </rPr>
      <t>Исполнение обязательств по обслуживанию муниципального долга муниципального образования  городской округ Красноуфимск</t>
    </r>
  </si>
  <si>
    <r>
      <t xml:space="preserve">Мероприятие 2.5.       </t>
    </r>
    <r>
      <rPr>
        <sz val="12"/>
        <rFont val="Liberation Serif"/>
        <family val="1"/>
        <charset val="204"/>
      </rPr>
      <t xml:space="preserve">Обнародование (официальное опубликование) правовых актов органов муниципальной власти ГО Красноуфимск и иной официальной информации в общественно-политической газете «Вперед» </t>
    </r>
  </si>
  <si>
    <r>
      <t xml:space="preserve">Мероприятие 2.6.              </t>
    </r>
    <r>
      <rPr>
        <sz val="12"/>
        <rFont val="Liberation Serif"/>
        <family val="1"/>
        <charset val="204"/>
      </rPr>
      <t xml:space="preserve"> Резервный фонд администрации городского округа Красноуфимск</t>
    </r>
  </si>
  <si>
    <r>
      <t xml:space="preserve">Мероприятие 2.7.      </t>
    </r>
    <r>
      <rPr>
        <sz val="12"/>
        <rFont val="Liberation Serif"/>
        <family val="1"/>
        <charset val="204"/>
      </rPr>
  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  </r>
  </si>
  <si>
    <r>
      <t xml:space="preserve"> Мероприятие 2.8. </t>
    </r>
    <r>
      <rPr>
        <sz val="12"/>
        <rFont val="Liberation Serif"/>
        <family val="1"/>
        <charset val="204"/>
      </rPr>
      <t>Осуществление государственного полномочия Свердловской области по созданию административных комиссий</t>
    </r>
  </si>
  <si>
    <r>
      <t xml:space="preserve">Мероприятие 2.11. </t>
    </r>
    <r>
      <rPr>
        <sz val="12"/>
        <rFont val="Liberation Serif"/>
        <family val="1"/>
        <charset val="204"/>
      </rPr>
      <t>Исполнение судебных актов Российской Федерации и мировых соглашений</t>
    </r>
  </si>
  <si>
    <r>
      <t xml:space="preserve">Мероприятие 2.12. </t>
    </r>
    <r>
      <rPr>
        <sz val="11"/>
        <rFont val="Liberation Serif"/>
        <family val="1"/>
        <charset val="204"/>
      </rPr>
      <t>Организация деятельности централизованной бухгалтерии</t>
    </r>
  </si>
  <si>
    <r>
      <t xml:space="preserve">Мероприятие 2.13. </t>
    </r>
    <r>
      <rPr>
        <sz val="11"/>
        <rFont val="Liberation Serif"/>
        <family val="1"/>
        <charset val="204"/>
      </rPr>
      <t>Осуществление государственного полномочия Российской Федерации по подготовке и проведению Всероссийской государственной переписи</t>
    </r>
  </si>
  <si>
    <r>
      <t xml:space="preserve">Мероприятие 2.14. </t>
    </r>
    <r>
      <rPr>
        <sz val="11"/>
        <rFont val="Liberation Serif"/>
        <family val="1"/>
        <charset val="204"/>
      </rPr>
      <t>Осуществление государственного полномочия Свердловской области по предоставлениюгражданам, проживающих на территории Свердловской области,меры социальной поддержки по частичному освобождению от платы за коммунальные услуги</t>
    </r>
  </si>
  <si>
    <r>
      <rPr>
        <b/>
        <sz val="12"/>
        <rFont val="Liberation Serif"/>
        <family val="1"/>
        <charset val="204"/>
      </rPr>
      <t>Мероприятие 2.3.</t>
    </r>
    <r>
      <rPr>
        <sz val="12"/>
        <rFont val="Liberation Serif"/>
        <family val="1"/>
        <charset val="204"/>
      </rPr>
      <t xml:space="preserve"> Содействие развитию и выполнению прочих обязательств администрации городского округа Красноуфимск</t>
    </r>
  </si>
  <si>
    <r>
      <t xml:space="preserve">Мероприятие 3.1. </t>
    </r>
    <r>
      <rPr>
        <sz val="12"/>
        <rFont val="Liberation Serif"/>
        <family val="1"/>
        <charset val="204"/>
      </rPr>
      <t>Социальные выплаты молодым семьям на приобретение (строительство)  жилого помещения</t>
    </r>
  </si>
  <si>
    <r>
      <t xml:space="preserve">Мероприятие 3.3. </t>
    </r>
    <r>
      <rPr>
        <sz val="12"/>
        <rFont val="Liberation Serif"/>
        <family val="1"/>
        <charset val="204"/>
      </rPr>
      <t xml:space="preserve">Предоставление </t>
    </r>
    <r>
      <rPr>
        <b/>
        <sz val="12"/>
        <rFont val="Liberation Serif"/>
        <family val="1"/>
        <charset val="204"/>
      </rPr>
      <t>с</t>
    </r>
    <r>
      <rPr>
        <sz val="12"/>
        <rFont val="Liberation Serif"/>
        <family val="1"/>
        <charset val="204"/>
      </rPr>
      <t>оциальных выплат гражданам, имеющим трех и более детей, взамен земельного участка, находящегося в муниципальной собственности городского округа Красноуфимск, предоставляемого в собственность бесплатно</t>
    </r>
  </si>
  <si>
    <r>
      <t xml:space="preserve">Мероприятие 4.1. </t>
    </r>
    <r>
      <rPr>
        <sz val="11"/>
        <rFont val="Liberation Serif"/>
        <family val="1"/>
        <charset val="204"/>
      </rPr>
      <t>Предоставление субсидий (по договору лизинга) и грантов субъектам малого и среднего предпринимательства</t>
    </r>
  </si>
  <si>
    <r>
      <t xml:space="preserve">Мероприятие 4.2. </t>
    </r>
    <r>
      <rPr>
        <sz val="11"/>
        <rFont val="Liberation Serif"/>
        <family val="1"/>
        <charset val="204"/>
      </rPr>
      <t>Проведение массовых мероприятий (выставки, ярмарки, круглые столы, семинары, профессиональные праздники и др.)</t>
    </r>
  </si>
  <si>
    <r>
      <t xml:space="preserve">Мероприятие  4.3.  </t>
    </r>
    <r>
      <rPr>
        <sz val="12"/>
        <rFont val="Liberation Serif"/>
        <family val="1"/>
        <charset val="204"/>
      </rPr>
      <t>Проведение городских выставок местных производителей, в т.ч. при проведении  праздника "День города"</t>
    </r>
  </si>
  <si>
    <r>
      <t xml:space="preserve">Мероприятие  4.4. </t>
    </r>
    <r>
      <rPr>
        <sz val="11"/>
        <rFont val="Liberation Serif"/>
        <family val="1"/>
        <charset val="204"/>
      </rPr>
      <t xml:space="preserve"> Содействие участию  местных  товаропроизводителей в региональных и областных выставках, в целях установления региональных, межрегиональных, международных контактов</t>
    </r>
  </si>
  <si>
    <r>
      <t xml:space="preserve">Мероприятие 4.5. </t>
    </r>
    <r>
      <rPr>
        <sz val="11"/>
        <rFont val="Liberation Serif"/>
        <family val="1"/>
        <charset val="204"/>
      </rPr>
      <t>Ведение перечня муниципального имущества, предназначенного для передачи во владение и (или) пользование субъектам малого и среднего предпринимательства и организациям, образующим инфраструктуру поддержки малого и среднего предпринимательства</t>
    </r>
  </si>
  <si>
    <r>
      <t xml:space="preserve">Мероприятие 4.6. </t>
    </r>
    <r>
      <rPr>
        <sz val="11"/>
        <rFont val="Liberation Serif"/>
        <family val="1"/>
        <charset val="204"/>
      </rPr>
      <t>Предоставление муниципального имущества во владение и (или) в пользование субъектам малого и среднего предпринимательства и организациям, образующим инфраструктуру поддержки малого и среднего предпринимательства, в т.ч. на безвозмездной основе, путем предоставления муниципальной преференции без предварительного согласия антимонопольного органа</t>
    </r>
  </si>
  <si>
    <r>
      <t xml:space="preserve">Мероприятие 4.7. </t>
    </r>
    <r>
      <rPr>
        <sz val="12"/>
        <rFont val="Liberation Serif"/>
        <family val="1"/>
        <charset val="204"/>
      </rPr>
      <t>Формирование и постоянное обновление реестра свободного (не переданного в аренду) муниципального имущества</t>
    </r>
  </si>
  <si>
    <r>
      <t xml:space="preserve">Мероприятие 4.8. </t>
    </r>
    <r>
      <rPr>
        <sz val="11"/>
        <rFont val="Liberation Serif"/>
        <family val="1"/>
        <charset val="204"/>
      </rPr>
      <t>Ведение и наполнение информацией раздела «Предпринимательство» на сайте администрации городского округа Красноуфимск в сети Интернет</t>
    </r>
  </si>
  <si>
    <r>
      <t xml:space="preserve">Мероприятие 4.9. </t>
    </r>
    <r>
      <rPr>
        <sz val="10.5"/>
        <rFont val="Liberation Serif"/>
        <family val="1"/>
        <charset val="204"/>
      </rPr>
      <t xml:space="preserve"> </t>
    </r>
    <r>
      <rPr>
        <sz val="11"/>
        <rFont val="Liberation Serif"/>
        <family val="1"/>
        <charset val="204"/>
      </rPr>
      <t>Организация консультирования и информирования субъектов малого и среднего предпринимательства по инструментам государственной поддержки</t>
    </r>
  </si>
  <si>
    <r>
      <t xml:space="preserve">Мероприятие 4.10. </t>
    </r>
    <r>
      <rPr>
        <sz val="11"/>
        <rFont val="Liberation Serif"/>
        <family val="1"/>
        <charset val="204"/>
      </rPr>
      <t>Предоставление субсидий муниципальному фонду поддержки предпринимательства</t>
    </r>
  </si>
  <si>
    <r>
      <rPr>
        <b/>
        <sz val="11"/>
        <rFont val="Liberation Serif"/>
        <family val="1"/>
        <charset val="204"/>
      </rPr>
      <t>Мероприятие 5.1.</t>
    </r>
    <r>
      <rPr>
        <sz val="11"/>
        <rFont val="Liberation Serif"/>
        <family val="1"/>
        <charset val="204"/>
      </rPr>
      <t xml:space="preserve"> Разработка нормативов градостроительного проектирования</t>
    </r>
  </si>
  <si>
    <r>
      <rPr>
        <b/>
        <sz val="11"/>
        <rFont val="Liberation Serif"/>
        <family val="1"/>
        <charset val="204"/>
      </rPr>
      <t>Мероприятие 5.2</t>
    </r>
    <r>
      <rPr>
        <sz val="11"/>
        <rFont val="Liberation Serif"/>
        <family val="1"/>
        <charset val="204"/>
      </rPr>
      <t>. Разработка документации по планировке территории для объектов местного значения, подготовка внесения изменений в документы территориального планирования городского округа</t>
    </r>
  </si>
  <si>
    <r>
      <rPr>
        <b/>
        <sz val="11"/>
        <rFont val="Liberation Serif"/>
        <family val="1"/>
        <charset val="204"/>
      </rPr>
      <t>Мероприятие 5.3</t>
    </r>
    <r>
      <rPr>
        <sz val="11"/>
        <rFont val="Liberation Serif"/>
        <family val="1"/>
        <charset val="204"/>
      </rPr>
      <t>. Модификация и автоматизация информационной системы обеспечения градостроительной деятельности (Муниципальная геоинформационная система городского округа Красноуфимск) Сопровождение МГИС</t>
    </r>
  </si>
  <si>
    <r>
      <rPr>
        <b/>
        <sz val="11"/>
        <rFont val="Liberation Serif"/>
        <family val="1"/>
        <charset val="204"/>
      </rPr>
      <t>Мероприятие 5.4</t>
    </r>
    <r>
      <rPr>
        <sz val="11"/>
        <rFont val="Liberation Serif"/>
        <family val="1"/>
        <charset val="204"/>
      </rPr>
      <t xml:space="preserve">. Подготовка исходных данных для статистической отчетности </t>
    </r>
  </si>
  <si>
    <r>
      <t xml:space="preserve">Мероприятие 5.5. </t>
    </r>
    <r>
      <rPr>
        <sz val="11"/>
        <rFont val="Liberation Serif"/>
        <family val="1"/>
        <charset val="204"/>
      </rPr>
      <t>Внесение изменений в документы территориального планирования и градостроительного зонирования и перевод их в электронный вид</t>
    </r>
  </si>
  <si>
    <r>
      <rPr>
        <b/>
        <sz val="11"/>
        <rFont val="Liberation Serif"/>
        <family val="1"/>
        <charset val="204"/>
      </rPr>
      <t>Мероприятие 5.6</t>
    </r>
    <r>
      <rPr>
        <sz val="11"/>
        <rFont val="Liberation Serif"/>
        <family val="1"/>
        <charset val="204"/>
      </rPr>
      <t>. Установление зон с особыми условиями использования</t>
    </r>
  </si>
  <si>
    <r>
      <rPr>
        <b/>
        <sz val="11"/>
        <rFont val="Liberation Serif"/>
        <family val="1"/>
        <charset val="204"/>
      </rPr>
      <t>Мероприятие 5.7</t>
    </r>
    <r>
      <rPr>
        <sz val="11"/>
        <rFont val="Liberation Serif"/>
        <family val="1"/>
        <charset val="204"/>
      </rPr>
      <t>. Подготовка градостроительной документации в отношении границ населенных пунктов и границ территориальных зон</t>
    </r>
  </si>
  <si>
    <r>
      <rPr>
        <b/>
        <sz val="11"/>
        <rFont val="Liberation Serif"/>
        <family val="1"/>
        <charset val="204"/>
      </rPr>
      <t xml:space="preserve">Мероприятие 5.8. </t>
    </r>
    <r>
      <rPr>
        <sz val="11"/>
        <rFont val="Liberation Serif"/>
        <family val="1"/>
        <charset val="204"/>
      </rPr>
      <t>Актуализация топографической основы</t>
    </r>
  </si>
  <si>
    <r>
      <rPr>
        <b/>
        <sz val="11"/>
        <rFont val="Liberation Serif"/>
        <family val="1"/>
        <charset val="204"/>
      </rPr>
      <t xml:space="preserve">Мероприятие 5.9. </t>
    </r>
    <r>
      <rPr>
        <sz val="11"/>
        <rFont val="Liberation Serif"/>
        <family val="1"/>
        <charset val="204"/>
      </rPr>
      <t>Установление красных линий в населенных пунктах городского округа</t>
    </r>
  </si>
  <si>
    <r>
      <rPr>
        <b/>
        <sz val="11"/>
        <rFont val="Liberation Serif"/>
        <family val="1"/>
        <charset val="204"/>
      </rPr>
      <t xml:space="preserve">Мероприятие 5.10. </t>
    </r>
    <r>
      <rPr>
        <sz val="11"/>
        <rFont val="Liberation Serif"/>
        <family val="1"/>
        <charset val="204"/>
      </rPr>
      <t>Инвентаризация сведений и градостроительных документов, подготовка к размещению их в государственной ИСОГД в электронном виде</t>
    </r>
  </si>
  <si>
    <r>
      <t xml:space="preserve">Мероприятие 6.1.  </t>
    </r>
    <r>
      <rPr>
        <sz val="12"/>
        <rFont val="Liberation Serif"/>
        <family val="1"/>
        <charset val="204"/>
      </rPr>
      <t>Социальные выплаты молодым семьям на улучшение жилищных условий, региональная поддержка</t>
    </r>
  </si>
  <si>
    <t>2.6.</t>
  </si>
  <si>
    <t>2.2.</t>
  </si>
  <si>
    <t>3.1.</t>
  </si>
  <si>
    <t>3.3.</t>
  </si>
  <si>
    <t>3.2.</t>
  </si>
  <si>
    <t>4.1.-4.4.</t>
  </si>
  <si>
    <t>5.1., 5.2.</t>
  </si>
  <si>
    <t>6.1.</t>
  </si>
  <si>
    <t>ПОДПРОГРАММА 3. «Обеспечение жильем  отдельных категорий граждан на территории городского округа Красноуфимск на 2016-2024 годы»</t>
  </si>
  <si>
    <r>
      <t xml:space="preserve">Мероприятие 3.2. </t>
    </r>
    <r>
      <rPr>
        <sz val="12"/>
        <rFont val="Liberation Serif"/>
        <family val="1"/>
        <charset val="204"/>
      </rPr>
      <t>Переселение граждан из аварийного жилищного фонда</t>
    </r>
  </si>
  <si>
    <r>
      <t xml:space="preserve"> </t>
    </r>
    <r>
      <rPr>
        <b/>
        <sz val="11"/>
        <rFont val="Liberation Serif"/>
        <family val="1"/>
        <charset val="204"/>
      </rPr>
      <t xml:space="preserve">Мероприятие 2.9. </t>
    </r>
    <r>
      <rPr>
        <sz val="11"/>
        <rFont val="Liberation Serif"/>
        <family val="1"/>
        <charset val="204"/>
      </rPr>
      <t>Осуществление государственного полномочия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  </r>
  </si>
  <si>
    <r>
      <t xml:space="preserve">Мероприятие 2.10. </t>
    </r>
    <r>
      <rPr>
        <sz val="12"/>
        <rFont val="Liberation Serif"/>
        <family val="1"/>
        <charset val="204"/>
      </rPr>
      <t>Осуществление государственного полномочия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  </r>
  </si>
  <si>
    <t>Всего по МКУ "Служба единого заказчика", в т.ч.</t>
  </si>
  <si>
    <t>Всего по МКУ "Служба единого заказчика"</t>
  </si>
  <si>
    <t>областной бюджет (в т.ч. Фонд реформирования ЖКХ)</t>
  </si>
  <si>
    <t>ПОДПРОГРАММА 1. «Обеспечение реализации муниципальной программы «Развитие и обеспечение эффективности деятельности администрации городского округа Красноуфимск до 2028 года»</t>
  </si>
  <si>
    <t>ПОДПРОГРАММА 3. «Обеспечение жильем  отдельных категорий граждан на территории городского округа Красноуфимск»</t>
  </si>
  <si>
    <t>ПОДПРОГРАММА 6. «Предоставление региональной поддержки  молодым семьям на улучшение жилищных условий на территории городского округа Красноуфимск»</t>
  </si>
  <si>
    <t>ПОДПРОГРАММА 5. «Осуществление градостроительной деятельности в городском округе Красноуфимск"</t>
  </si>
  <si>
    <t>ПОДПРОГРАММА 4. «Поддержка и развитие малого и среднего предпринимательства в городском округе Красноуфимск»</t>
  </si>
  <si>
    <t>ПЛАН МЕРОПРИЯТИЙ ПО ВЫПОЛНЕНИЮ МУНИЦИПАЛЬНОЙ ПРОГРАММЫ "РАЗВИТИЕ И ОБЕСПЕЧЕНИЕ ЭФФЕКТИВНОСТИ ДЕЯТЕЛЬНОСТИ АДМИНИСТРАЦИИ ГОРОДСКОГО ОКРУГА  КРАСНОУФИМСК до 2028 года"</t>
  </si>
  <si>
    <t>1.2.</t>
  </si>
  <si>
    <t>2.1.</t>
  </si>
  <si>
    <t>2.3.</t>
  </si>
  <si>
    <t>2.4.</t>
  </si>
  <si>
    <t>2.5.</t>
  </si>
  <si>
    <t>4.1.-4.3.</t>
  </si>
  <si>
    <t>4.2.</t>
  </si>
  <si>
    <t>4.1, 4.2.</t>
  </si>
  <si>
    <t>5.1, 5.2.</t>
  </si>
  <si>
    <r>
      <t xml:space="preserve">Мероприятие 1.1. </t>
    </r>
    <r>
      <rPr>
        <sz val="12"/>
        <color theme="1"/>
        <rFont val="Liberation Serif"/>
        <family val="1"/>
        <charset val="204"/>
      </rPr>
      <t xml:space="preserve">Обеспечение деятельности главы администрации </t>
    </r>
  </si>
  <si>
    <r>
      <t xml:space="preserve">Мероприятие 1.2. </t>
    </r>
    <r>
      <rPr>
        <sz val="12"/>
        <color theme="1"/>
        <rFont val="Liberation Serif"/>
        <family val="1"/>
        <charset val="204"/>
      </rPr>
      <t xml:space="preserve">Обеспечение деятельности органов местного самоуправления (центральный аппарат) </t>
    </r>
  </si>
  <si>
    <r>
      <t xml:space="preserve">Мероприятие 2.1. </t>
    </r>
    <r>
      <rPr>
        <sz val="12"/>
        <color theme="1"/>
        <rFont val="Liberation Serif"/>
        <family val="1"/>
        <charset val="204"/>
      </rPr>
      <t xml:space="preserve">Социальные гарантии лицам, замещавшим выборные муниципальные должности и должности муниципальной службы городского округа Красноуфимск </t>
    </r>
  </si>
  <si>
    <r>
      <t xml:space="preserve">Мероприятие 2.2. </t>
    </r>
    <r>
      <rPr>
        <sz val="12"/>
        <color theme="1"/>
        <rFont val="Liberation Serif"/>
        <family val="1"/>
        <charset val="204"/>
      </rPr>
      <t>Организация деятельности централизованной бухгалтерии</t>
    </r>
  </si>
  <si>
    <r>
      <t xml:space="preserve">Мероприятие 2.3. </t>
    </r>
    <r>
      <rPr>
        <sz val="12"/>
        <color theme="1"/>
        <rFont val="Liberation Serif"/>
        <family val="1"/>
        <charset val="204"/>
      </rPr>
      <t>Содействие развитию и выполнению прочих обязательств администрации городского округа Красноуфимск</t>
    </r>
  </si>
  <si>
    <r>
      <t xml:space="preserve">Мероприятие 2.4.             </t>
    </r>
    <r>
      <rPr>
        <sz val="12"/>
        <color theme="1"/>
        <rFont val="Liberation Serif"/>
        <family val="1"/>
        <charset val="204"/>
      </rPr>
      <t>Исполнение обязательств по обслуживанию муниципального долга муниципального образования  городской округ Красноуфимск</t>
    </r>
  </si>
  <si>
    <r>
      <t xml:space="preserve">Мероприятие 2.5.       </t>
    </r>
    <r>
      <rPr>
        <sz val="12"/>
        <color theme="1"/>
        <rFont val="Liberation Serif"/>
        <family val="1"/>
        <charset val="204"/>
      </rPr>
      <t xml:space="preserve">Обнародование (официальное опубликование) правовых актов органов муниципальной власти ГО Красноуфимск и иной официальной информации </t>
    </r>
  </si>
  <si>
    <r>
      <t xml:space="preserve">Мероприятие 2.6. </t>
    </r>
    <r>
      <rPr>
        <sz val="12"/>
        <color theme="1"/>
        <rFont val="Liberation Serif"/>
        <family val="1"/>
        <charset val="204"/>
      </rPr>
      <t>Осуществление государственного полномочия Свердловской области по предоставлению гражданам, проживающих на территории Свердловской области,меры социальной поддержки по частичному освобождению от платы за коммунальные услуги</t>
    </r>
  </si>
  <si>
    <r>
      <t xml:space="preserve">Мероприятие 2.7.      </t>
    </r>
    <r>
      <rPr>
        <sz val="12"/>
        <color theme="1"/>
        <rFont val="Liberation Serif"/>
        <family val="1"/>
        <charset val="204"/>
      </rPr>
  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  </r>
  </si>
  <si>
    <r>
      <t xml:space="preserve"> Мероприятие 2.8. </t>
    </r>
    <r>
      <rPr>
        <sz val="12"/>
        <color theme="1"/>
        <rFont val="Liberation Serif"/>
        <family val="1"/>
        <charset val="204"/>
      </rPr>
      <t>Осуществление государственного полномочия Свердловской области по созданию административных комиссий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</si>
  <si>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 xml:space="preserve">Мероприятие 2.9. </t>
    </r>
    <r>
      <rPr>
        <sz val="12"/>
        <color theme="1"/>
        <rFont val="Liberation Serif"/>
        <family val="1"/>
        <charset val="204"/>
      </rPr>
      <t>Осуществление государственного полномочия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  </r>
  </si>
  <si>
    <r>
      <t xml:space="preserve">Мероприятие 2.10. </t>
    </r>
    <r>
      <rPr>
        <sz val="12"/>
        <color theme="1"/>
        <rFont val="Liberation Serif"/>
        <family val="1"/>
        <charset val="204"/>
      </rPr>
      <t>Осуществление государственного полномочия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  </r>
  </si>
  <si>
    <r>
      <t xml:space="preserve">Мероприятие 3.1. </t>
    </r>
    <r>
      <rPr>
        <sz val="12"/>
        <color theme="1"/>
        <rFont val="Liberation Serif"/>
        <family val="1"/>
        <charset val="204"/>
      </rPr>
      <t>Социальные выплаты молодым семьям на приобретение (строительство)  жилого помещения</t>
    </r>
  </si>
  <si>
    <r>
      <t xml:space="preserve">Мероприятие 3.2. </t>
    </r>
    <r>
      <rPr>
        <sz val="12"/>
        <color theme="1"/>
        <rFont val="Liberation Serif"/>
        <family val="1"/>
        <charset val="204"/>
      </rPr>
      <t>Переселение граждан из аварийного жилищного фонда</t>
    </r>
  </si>
  <si>
    <r>
      <t xml:space="preserve">Мероприятие 4.1. </t>
    </r>
    <r>
      <rPr>
        <sz val="12"/>
        <color theme="1"/>
        <rFont val="Liberation Serif"/>
        <family val="1"/>
        <charset val="204"/>
      </rPr>
      <t>Предоставление субсидий межмуниципальному фонду поддержки предпринимательства</t>
    </r>
    <r>
      <rPr>
        <b/>
        <sz val="12"/>
        <color theme="1"/>
        <rFont val="Liberation Serif"/>
        <family val="1"/>
        <charset val="204"/>
      </rPr>
      <t xml:space="preserve">  </t>
    </r>
  </si>
  <si>
    <r>
      <t xml:space="preserve">Мероприятие 4.2. </t>
    </r>
    <r>
      <rPr>
        <sz val="12"/>
        <color theme="1"/>
        <rFont val="Liberation Serif"/>
        <family val="1"/>
        <charset val="204"/>
      </rPr>
      <t>Предоставление муниципального имущества во владение и (или) в пользование субъектам малого и среднего предпринимательства и организациям, образующим инфраструктуру поддержки малого и среднего предпринимательства, физическим лицам, не являющимся индивидуальными предпринимателями и применяющие специальный налоговый режим "Налог на профессиональный доход", в т.ч. на безвозмездной основе, путем предоставления муниципальной преференции без предварительного согласия антимонопольного органа</t>
    </r>
  </si>
  <si>
    <r>
      <t xml:space="preserve">Мероприятие 4.3. </t>
    </r>
    <r>
      <rPr>
        <sz val="12"/>
        <color theme="1"/>
        <rFont val="Liberation Serif"/>
        <family val="1"/>
        <charset val="204"/>
      </rPr>
      <t>Формирование и постоянное обновление реестра свободного (не переданного в аренду) муниципального имущества</t>
    </r>
  </si>
  <si>
    <r>
      <t xml:space="preserve">Мероприятие 4.4. </t>
    </r>
    <r>
      <rPr>
        <sz val="12"/>
        <color theme="1"/>
        <rFont val="Liberation Serif"/>
        <family val="1"/>
        <charset val="204"/>
      </rPr>
      <t>Ведение и наполнение информацией раздела «Предпринимательство» на сайте администрации городского округа Красноуфимск в сети Интернет</t>
    </r>
  </si>
  <si>
    <r>
      <rPr>
        <b/>
        <sz val="12"/>
        <color theme="1"/>
        <rFont val="Liberation Serif"/>
        <family val="1"/>
        <charset val="204"/>
      </rPr>
      <t>Мероприятие 4.5.</t>
    </r>
    <r>
      <rPr>
        <sz val="12"/>
        <color theme="1"/>
        <rFont val="Liberation Serif"/>
        <family val="1"/>
        <charset val="204"/>
      </rPr>
      <t xml:space="preserve"> Ведение перечня муниципального имущества, предназначенного для передачи во владение и (или) пользование субъектам малого и среднего предпринимательства и организациям, образующим инфраструктуру поддержки малого и среднего предпринимательства, физическим лицам, не являющимися индивидуальными предпринимателями и применяющие специальный налоговый режим "Налог на профессиональный доход"</t>
    </r>
  </si>
  <si>
    <r>
      <rPr>
        <b/>
        <sz val="12"/>
        <color theme="1"/>
        <rFont val="Liberation Serif"/>
        <family val="1"/>
        <charset val="204"/>
      </rPr>
      <t>Мероприятие 4.6.</t>
    </r>
    <r>
      <rPr>
        <sz val="12"/>
        <color theme="1"/>
        <rFont val="Liberation Serif"/>
        <family val="1"/>
        <charset val="204"/>
      </rPr>
      <t xml:space="preserve"> Передача недвижимого имущества, находящегося в составе муниципальной казны городского округа Красноуфимск по адресу:
- г. Красноуфимск ул. Буткинская д.16 лит.А, Б, В, Г, Д, Ж для развития сельскохозяйственной деятельности (безвозмездно);
- г. Красноуфимск ул. Куйбышева д.22 для оказания услуг по обучению граждан, подлежащих социальной защите (аренда)</t>
    </r>
  </si>
  <si>
    <r>
      <rPr>
        <b/>
        <sz val="12"/>
        <color theme="1"/>
        <rFont val="Liberation Serif"/>
        <family val="1"/>
        <charset val="204"/>
      </rPr>
      <t xml:space="preserve">Мероприятие 4.7. </t>
    </r>
    <r>
      <rPr>
        <sz val="12"/>
        <color theme="1"/>
        <rFont val="Liberation Serif"/>
        <family val="1"/>
        <charset val="204"/>
      </rPr>
      <t>Предоставление субсидий организации, обеспечивающей прожаду товаров первой необходимости в отдаленных районах п. Пудлинговый</t>
    </r>
  </si>
  <si>
    <r>
      <t xml:space="preserve">Мероприятие 5.1. </t>
    </r>
    <r>
      <rPr>
        <sz val="12"/>
        <color theme="1"/>
        <rFont val="Liberation Serif"/>
        <family val="1"/>
        <charset val="204"/>
      </rPr>
      <t>Внесение изменений в документы территориального планирования и градостроительного зонирования и перевод их в электронный вид</t>
    </r>
  </si>
  <si>
    <r>
      <rPr>
        <b/>
        <sz val="12"/>
        <color theme="1"/>
        <rFont val="Liberation Serif"/>
        <family val="1"/>
        <charset val="204"/>
      </rPr>
      <t>Мероприятие 5.2</t>
    </r>
    <r>
      <rPr>
        <sz val="12"/>
        <color theme="1"/>
        <rFont val="Liberation Serif"/>
        <family val="1"/>
        <charset val="204"/>
      </rPr>
      <t>. Подготовка градостроительной документации в отношении границ населенных пунктов и границ территориальных зон</t>
    </r>
  </si>
  <si>
    <r>
      <rPr>
        <b/>
        <sz val="12"/>
        <color theme="1"/>
        <rFont val="Liberation Serif"/>
        <family val="1"/>
        <charset val="204"/>
      </rPr>
      <t xml:space="preserve">Мероприятие 5.4. </t>
    </r>
    <r>
      <rPr>
        <sz val="12"/>
        <color theme="1"/>
        <rFont val="Liberation Serif"/>
        <family val="1"/>
        <charset val="204"/>
      </rPr>
      <t>Актуализация топографической основы</t>
    </r>
  </si>
  <si>
    <r>
      <rPr>
        <b/>
        <sz val="12"/>
        <color theme="1"/>
        <rFont val="Liberation Serif"/>
        <family val="1"/>
        <charset val="204"/>
      </rPr>
      <t xml:space="preserve">Мероприятие 5.5. </t>
    </r>
    <r>
      <rPr>
        <sz val="12"/>
        <color theme="1"/>
        <rFont val="Liberation Serif"/>
        <family val="1"/>
        <charset val="204"/>
      </rPr>
      <t>Внесение изменений в границы прилегающих территорий</t>
    </r>
  </si>
  <si>
    <r>
      <rPr>
        <b/>
        <sz val="12"/>
        <color theme="1"/>
        <rFont val="Liberation Serif"/>
        <family val="1"/>
        <charset val="204"/>
      </rPr>
      <t>Мероприятие 5.3</t>
    </r>
    <r>
      <rPr>
        <sz val="12"/>
        <color theme="1"/>
        <rFont val="Liberation Serif"/>
        <family val="1"/>
        <charset val="204"/>
      </rPr>
      <t>. Разработка документации по планировке территории для объектов местного значения, подготовка внесения изменений в документы территориального планирования городского округа</t>
    </r>
  </si>
  <si>
    <r>
      <t xml:space="preserve">Мероприятие 6.1.  </t>
    </r>
    <r>
      <rPr>
        <sz val="12"/>
        <color theme="1"/>
        <rFont val="Liberation Serif"/>
        <family val="1"/>
        <charset val="204"/>
      </rPr>
      <t>Социальные выплаты молодым семьям на улучшение жилищных условий, региональная поддержка</t>
    </r>
  </si>
  <si>
    <r>
      <rPr>
        <b/>
        <sz val="12"/>
        <color theme="1"/>
        <rFont val="Liberation Serif"/>
        <family val="1"/>
        <charset val="204"/>
      </rPr>
      <t xml:space="preserve">Мероприятие 5.6. </t>
    </r>
    <r>
      <rPr>
        <sz val="12"/>
        <color theme="1"/>
        <rFont val="Liberation Serif"/>
        <family val="1"/>
        <charset val="204"/>
      </rPr>
      <t>Установление зон с особыми условиями использования</t>
    </r>
  </si>
  <si>
    <r>
      <t xml:space="preserve">Мероприятие 3.3. </t>
    </r>
    <r>
      <rPr>
        <sz val="12"/>
        <rFont val="Liberation Serif"/>
        <family val="1"/>
        <charset val="204"/>
      </rPr>
      <t>Предоставление социальных выплат гражданам, имеющим трех и более детей, взамен земельного участка, находящегося в муниципальной собственности городского округа Красноуфимск, предоставляемого в собственность бесплатно</t>
    </r>
  </si>
  <si>
    <t>5.3.</t>
  </si>
  <si>
    <t>Приложение №1   к постановлению 
Администрации городского округа
 Красноуфимск от  27.12.2024 № 1379</t>
  </si>
  <si>
    <t xml:space="preserve">Приложение № 2 к муниципальной программе «Развитие и обеспечение эффективности деятельности администрации городского округа Красноуфимск до 2028 года» (в ред. от 27.12.2024 № 1379)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</si>
</sst>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Liberation Serif"/>
      <family val="1"/>
      <charset val="204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8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9.5"/>
      <name val="Liberation Serif"/>
      <family val="1"/>
      <charset val="204"/>
    </font>
    <font>
      <b/>
      <i/>
      <sz val="12"/>
      <name val="Liberation Serif"/>
      <family val="1"/>
      <charset val="204"/>
    </font>
    <font>
      <b/>
      <i/>
      <sz val="9.5"/>
      <name val="Liberation Serif"/>
      <family val="1"/>
      <charset val="204"/>
    </font>
    <font>
      <i/>
      <sz val="12"/>
      <name val="Liberation Serif"/>
      <family val="1"/>
      <charset val="204"/>
    </font>
    <font>
      <b/>
      <sz val="10"/>
      <name val="Liberation Serif"/>
      <family val="1"/>
      <charset val="204"/>
    </font>
    <font>
      <b/>
      <i/>
      <sz val="10"/>
      <name val="Liberation Serif"/>
      <family val="1"/>
      <charset val="204"/>
    </font>
    <font>
      <b/>
      <i/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sz val="10.5"/>
      <name val="Liberation Serif"/>
      <family val="1"/>
      <charset val="204"/>
    </font>
    <font>
      <b/>
      <i/>
      <sz val="9.6999999999999993"/>
      <name val="Liberation Serif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9.5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i/>
      <sz val="12"/>
      <color theme="1"/>
      <name val="Liberation Serif"/>
      <family val="1"/>
      <charset val="204"/>
    </font>
    <font>
      <b/>
      <i/>
      <sz val="9.5"/>
      <color theme="1"/>
      <name val="Liberation Serif"/>
      <family val="1"/>
      <charset val="204"/>
    </font>
    <font>
      <b/>
      <i/>
      <sz val="10"/>
      <color theme="1"/>
      <name val="Liberation Serif"/>
      <family val="1"/>
      <charset val="204"/>
    </font>
    <font>
      <b/>
      <i/>
      <sz val="9.6999999999999993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2" fontId="5" fillId="0" borderId="2" xfId="0" applyNumberFormat="1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top" wrapText="1"/>
    </xf>
    <xf numFmtId="164" fontId="6" fillId="0" borderId="5" xfId="0" applyNumberFormat="1" applyFont="1" applyBorder="1" applyAlignment="1" applyProtection="1">
      <alignment horizontal="center" vertical="center" wrapText="1"/>
      <protection hidden="1"/>
    </xf>
    <xf numFmtId="165" fontId="5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164" fontId="8" fillId="0" borderId="5" xfId="0" applyNumberFormat="1" applyFont="1" applyBorder="1" applyAlignment="1" applyProtection="1">
      <alignment horizontal="center" vertical="center" wrapText="1"/>
      <protection hidden="1"/>
    </xf>
    <xf numFmtId="165" fontId="3" fillId="0" borderId="5" xfId="0" applyNumberFormat="1" applyFont="1" applyBorder="1" applyAlignment="1">
      <alignment horizontal="center" vertical="center" wrapText="1"/>
    </xf>
    <xf numFmtId="164" fontId="8" fillId="0" borderId="5" xfId="0" applyNumberFormat="1" applyFont="1" applyBorder="1" applyAlignment="1" applyProtection="1">
      <alignment horizontal="center" vertical="center"/>
      <protection hidden="1"/>
    </xf>
    <xf numFmtId="0" fontId="9" fillId="0" borderId="5" xfId="0" applyFont="1" applyBorder="1" applyAlignment="1">
      <alignment vertical="top" wrapText="1"/>
    </xf>
    <xf numFmtId="164" fontId="10" fillId="0" borderId="5" xfId="0" applyNumberFormat="1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top" wrapText="1"/>
    </xf>
    <xf numFmtId="0" fontId="10" fillId="0" borderId="5" xfId="0" applyFont="1" applyBorder="1" applyAlignment="1">
      <alignment horizontal="center" vertical="center" wrapText="1"/>
    </xf>
    <xf numFmtId="164" fontId="1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165" fontId="2" fillId="0" borderId="5" xfId="0" applyNumberFormat="1" applyFont="1" applyBorder="1" applyAlignment="1">
      <alignment vertical="center"/>
    </xf>
    <xf numFmtId="0" fontId="12" fillId="0" borderId="5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0" fillId="0" borderId="5" xfId="0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" fontId="2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/>
    </xf>
    <xf numFmtId="164" fontId="2" fillId="0" borderId="4" xfId="0" applyNumberFormat="1" applyFont="1" applyBorder="1" applyAlignment="1">
      <alignment vertical="center"/>
    </xf>
    <xf numFmtId="164" fontId="15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 applyProtection="1">
      <alignment horizontal="center" vertical="center" wrapText="1"/>
      <protection hidden="1"/>
    </xf>
    <xf numFmtId="164" fontId="8" fillId="2" borderId="5" xfId="0" applyNumberFormat="1" applyFont="1" applyFill="1" applyBorder="1" applyAlignment="1" applyProtection="1">
      <alignment horizontal="center" vertical="center" wrapText="1"/>
      <protection hidden="1"/>
    </xf>
    <xf numFmtId="164" fontId="8" fillId="2" borderId="5" xfId="0" applyNumberFormat="1" applyFont="1" applyFill="1" applyBorder="1" applyAlignment="1" applyProtection="1">
      <alignment horizontal="center" vertical="center"/>
      <protection hidden="1"/>
    </xf>
    <xf numFmtId="164" fontId="10" fillId="2" borderId="5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164" fontId="15" fillId="2" borderId="5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16" fillId="0" borderId="0" xfId="0" applyFont="1"/>
    <xf numFmtId="0" fontId="17" fillId="0" borderId="0" xfId="0" applyFont="1"/>
    <xf numFmtId="164" fontId="18" fillId="0" borderId="5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vertical="top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18" fillId="0" borderId="5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top" wrapText="1"/>
    </xf>
    <xf numFmtId="0" fontId="22" fillId="0" borderId="5" xfId="0" applyFont="1" applyBorder="1" applyAlignment="1">
      <alignment vertical="top" wrapText="1"/>
    </xf>
    <xf numFmtId="164" fontId="23" fillId="0" borderId="5" xfId="0" applyNumberFormat="1" applyFont="1" applyBorder="1" applyAlignment="1" applyProtection="1">
      <alignment horizontal="center" vertical="center" wrapText="1"/>
      <protection hidden="1"/>
    </xf>
    <xf numFmtId="0" fontId="25" fillId="0" borderId="5" xfId="0" applyFont="1" applyBorder="1" applyAlignment="1">
      <alignment vertical="top" wrapText="1"/>
    </xf>
    <xf numFmtId="164" fontId="26" fillId="0" borderId="5" xfId="0" applyNumberFormat="1" applyFont="1" applyBorder="1" applyAlignment="1" applyProtection="1">
      <alignment horizontal="center" vertical="center" wrapText="1"/>
      <protection hidden="1"/>
    </xf>
    <xf numFmtId="164" fontId="26" fillId="0" borderId="5" xfId="0" applyNumberFormat="1" applyFont="1" applyBorder="1" applyAlignment="1" applyProtection="1">
      <alignment horizontal="center" vertical="center"/>
      <protection hidden="1"/>
    </xf>
    <xf numFmtId="164" fontId="24" fillId="0" borderId="5" xfId="0" applyNumberFormat="1" applyFont="1" applyBorder="1" applyAlignment="1">
      <alignment horizontal="center" vertical="center" wrapText="1"/>
    </xf>
    <xf numFmtId="164" fontId="26" fillId="0" borderId="5" xfId="0" applyNumberFormat="1" applyFont="1" applyBorder="1" applyAlignment="1">
      <alignment horizontal="center" vertical="center"/>
    </xf>
    <xf numFmtId="165" fontId="18" fillId="0" borderId="5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vertical="top" wrapText="1"/>
    </xf>
    <xf numFmtId="0" fontId="24" fillId="0" borderId="5" xfId="0" applyFont="1" applyBorder="1" applyAlignment="1">
      <alignment horizontal="center" vertical="center" wrapText="1"/>
    </xf>
    <xf numFmtId="164" fontId="27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164" fontId="24" fillId="0" borderId="5" xfId="0" applyNumberFormat="1" applyFont="1" applyBorder="1" applyAlignment="1">
      <alignment horizontal="center" vertical="center"/>
    </xf>
    <xf numFmtId="164" fontId="27" fillId="0" borderId="5" xfId="0" applyNumberFormat="1" applyFont="1" applyBorder="1" applyAlignment="1">
      <alignment horizontal="center" vertical="center"/>
    </xf>
    <xf numFmtId="164" fontId="18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vertical="top"/>
    </xf>
    <xf numFmtId="164" fontId="28" fillId="0" borderId="5" xfId="0" applyNumberFormat="1" applyFont="1" applyBorder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/>
    </xf>
    <xf numFmtId="165" fontId="24" fillId="0" borderId="5" xfId="0" applyNumberFormat="1" applyFont="1" applyBorder="1" applyAlignment="1">
      <alignment horizontal="center" vertical="center" wrapText="1"/>
    </xf>
    <xf numFmtId="165" fontId="18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vertical="center"/>
    </xf>
    <xf numFmtId="165" fontId="18" fillId="0" borderId="5" xfId="0" applyNumberFormat="1" applyFont="1" applyBorder="1" applyAlignment="1">
      <alignment vertical="center"/>
    </xf>
    <xf numFmtId="164" fontId="18" fillId="0" borderId="4" xfId="0" applyNumberFormat="1" applyFont="1" applyBorder="1" applyAlignment="1">
      <alignment vertical="center"/>
    </xf>
    <xf numFmtId="0" fontId="19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0" fillId="0" borderId="0" xfId="0" applyFont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top" wrapText="1"/>
    </xf>
    <xf numFmtId="0" fontId="19" fillId="0" borderId="6" xfId="0" applyFont="1" applyBorder="1" applyAlignment="1">
      <alignment vertical="top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top" wrapText="1"/>
    </xf>
    <xf numFmtId="0" fontId="2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8"/>
  <sheetViews>
    <sheetView tabSelected="1" zoomScale="110" zoomScaleNormal="110" workbookViewId="0">
      <selection activeCell="F5" sqref="F1:I1048576"/>
    </sheetView>
  </sheetViews>
  <sheetFormatPr defaultRowHeight="15" x14ac:dyDescent="0.25"/>
  <cols>
    <col min="1" max="1" width="3.85546875" style="60" customWidth="1"/>
    <col min="2" max="2" width="67.140625" style="61" customWidth="1"/>
    <col min="3" max="3" width="9.85546875" style="62" customWidth="1"/>
    <col min="4" max="4" width="8" style="62" customWidth="1"/>
    <col min="5" max="5" width="7.85546875" style="62" customWidth="1"/>
    <col min="6" max="6" width="8.42578125" style="62" customWidth="1"/>
    <col min="7" max="8" width="8" style="62" customWidth="1"/>
    <col min="9" max="9" width="9" style="62" customWidth="1"/>
    <col min="10" max="10" width="11.28515625" style="88" customWidth="1"/>
  </cols>
  <sheetData>
    <row r="1" spans="1:10" s="58" customFormat="1" ht="60" customHeight="1" x14ac:dyDescent="0.25">
      <c r="A1" s="60"/>
      <c r="B1" s="61"/>
      <c r="C1" s="62"/>
      <c r="D1" s="62"/>
      <c r="E1" s="94" t="s">
        <v>130</v>
      </c>
      <c r="F1" s="95"/>
      <c r="G1" s="95"/>
      <c r="H1" s="95"/>
      <c r="I1" s="95"/>
      <c r="J1" s="95"/>
    </row>
    <row r="2" spans="1:10" s="58" customFormat="1" ht="77.25" customHeight="1" x14ac:dyDescent="0.25">
      <c r="A2" s="60"/>
      <c r="B2" s="61"/>
      <c r="C2" s="62"/>
      <c r="D2" s="63"/>
      <c r="E2" s="94" t="s">
        <v>131</v>
      </c>
      <c r="F2" s="95"/>
      <c r="G2" s="95"/>
      <c r="H2" s="95"/>
      <c r="I2" s="95"/>
      <c r="J2" s="95"/>
    </row>
    <row r="3" spans="1:10" s="58" customFormat="1" x14ac:dyDescent="0.25">
      <c r="A3" s="99" t="s">
        <v>90</v>
      </c>
      <c r="B3" s="100"/>
      <c r="C3" s="100"/>
      <c r="D3" s="100"/>
      <c r="E3" s="100"/>
      <c r="F3" s="100"/>
      <c r="G3" s="100"/>
      <c r="H3" s="100"/>
      <c r="I3" s="100"/>
      <c r="J3" s="100"/>
    </row>
    <row r="4" spans="1:10" s="58" customFormat="1" ht="36" customHeight="1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</row>
    <row r="5" spans="1:10" s="58" customFormat="1" x14ac:dyDescent="0.25">
      <c r="A5" s="60"/>
      <c r="B5" s="61"/>
      <c r="C5" s="62"/>
      <c r="D5" s="62"/>
      <c r="E5" s="62"/>
      <c r="F5" s="62"/>
      <c r="G5" s="62"/>
      <c r="H5" s="62"/>
      <c r="I5" s="62"/>
      <c r="J5" s="88"/>
    </row>
    <row r="6" spans="1:10" s="58" customFormat="1" ht="42" customHeight="1" x14ac:dyDescent="0.25">
      <c r="A6" s="101" t="s">
        <v>0</v>
      </c>
      <c r="B6" s="103" t="s">
        <v>1</v>
      </c>
      <c r="C6" s="105" t="s">
        <v>2</v>
      </c>
      <c r="D6" s="106"/>
      <c r="E6" s="106"/>
      <c r="F6" s="106"/>
      <c r="G6" s="106"/>
      <c r="H6" s="106"/>
      <c r="I6" s="106"/>
      <c r="J6" s="107" t="s">
        <v>29</v>
      </c>
    </row>
    <row r="7" spans="1:10" s="58" customFormat="1" ht="31.5" customHeight="1" x14ac:dyDescent="0.25">
      <c r="A7" s="102"/>
      <c r="B7" s="104"/>
      <c r="C7" s="64" t="s">
        <v>3</v>
      </c>
      <c r="D7" s="64">
        <v>2023</v>
      </c>
      <c r="E7" s="64">
        <v>2024</v>
      </c>
      <c r="F7" s="64">
        <v>2025</v>
      </c>
      <c r="G7" s="64">
        <v>2026</v>
      </c>
      <c r="H7" s="64">
        <v>2027</v>
      </c>
      <c r="I7" s="64">
        <v>2028</v>
      </c>
      <c r="J7" s="107"/>
    </row>
    <row r="8" spans="1:10" s="57" customFormat="1" ht="15.75" x14ac:dyDescent="0.25">
      <c r="A8" s="65">
        <v>1</v>
      </c>
      <c r="B8" s="66">
        <v>2</v>
      </c>
      <c r="C8" s="67">
        <v>3</v>
      </c>
      <c r="D8" s="67">
        <v>4</v>
      </c>
      <c r="E8" s="67">
        <v>5</v>
      </c>
      <c r="F8" s="67">
        <v>6</v>
      </c>
      <c r="G8" s="67">
        <v>7</v>
      </c>
      <c r="H8" s="67">
        <v>8</v>
      </c>
      <c r="I8" s="67">
        <v>9</v>
      </c>
      <c r="J8" s="64">
        <v>10</v>
      </c>
    </row>
    <row r="9" spans="1:10" x14ac:dyDescent="0.25">
      <c r="A9" s="68">
        <v>1</v>
      </c>
      <c r="B9" s="69" t="s">
        <v>4</v>
      </c>
      <c r="C9" s="70">
        <f>C10+C11+C12</f>
        <v>749052.47800000012</v>
      </c>
      <c r="D9" s="70">
        <f t="shared" ref="D9:I9" si="0">D10+D11+D12</f>
        <v>116301.39000000003</v>
      </c>
      <c r="E9" s="70">
        <f t="shared" si="0"/>
        <v>143261.84999999998</v>
      </c>
      <c r="F9" s="70">
        <f t="shared" si="0"/>
        <v>132814.80499999999</v>
      </c>
      <c r="G9" s="70">
        <f t="shared" si="0"/>
        <v>118670.777</v>
      </c>
      <c r="H9" s="70">
        <f>H10+H11+H12</f>
        <v>119118.65599999999</v>
      </c>
      <c r="I9" s="70">
        <f t="shared" si="0"/>
        <v>118885</v>
      </c>
      <c r="J9" s="89"/>
    </row>
    <row r="10" spans="1:10" x14ac:dyDescent="0.25">
      <c r="A10" s="68">
        <v>2</v>
      </c>
      <c r="B10" s="69" t="s">
        <v>5</v>
      </c>
      <c r="C10" s="70">
        <f t="shared" ref="C10:I10" si="1">C19+C32+C59+C77+C90+C111</f>
        <v>648039.93400000001</v>
      </c>
      <c r="D10" s="70">
        <f t="shared" si="1"/>
        <v>74646.762000000017</v>
      </c>
      <c r="E10" s="70">
        <f t="shared" si="1"/>
        <v>107287.13399999999</v>
      </c>
      <c r="F10" s="70">
        <f t="shared" si="1"/>
        <v>124033.205</v>
      </c>
      <c r="G10" s="70">
        <f t="shared" si="1"/>
        <v>109785.277</v>
      </c>
      <c r="H10" s="70">
        <f t="shared" si="1"/>
        <v>113402.55599999998</v>
      </c>
      <c r="I10" s="70">
        <f t="shared" si="1"/>
        <v>118885</v>
      </c>
      <c r="J10" s="89"/>
    </row>
    <row r="11" spans="1:10" x14ac:dyDescent="0.25">
      <c r="A11" s="68">
        <v>3</v>
      </c>
      <c r="B11" s="69" t="s">
        <v>6</v>
      </c>
      <c r="C11" s="70">
        <f t="shared" ref="C11:I11" si="2">C20+C33+C60+C91+C112</f>
        <v>87623.244000000021</v>
      </c>
      <c r="D11" s="70">
        <f t="shared" si="2"/>
        <v>37265.328000000001</v>
      </c>
      <c r="E11" s="70">
        <f t="shared" si="2"/>
        <v>29974.716</v>
      </c>
      <c r="F11" s="70">
        <f t="shared" si="2"/>
        <v>8781.6</v>
      </c>
      <c r="G11" s="70">
        <f t="shared" si="2"/>
        <v>5885.5</v>
      </c>
      <c r="H11" s="70">
        <f t="shared" si="2"/>
        <v>5716.1</v>
      </c>
      <c r="I11" s="70">
        <f t="shared" si="2"/>
        <v>0</v>
      </c>
      <c r="J11" s="89"/>
    </row>
    <row r="12" spans="1:10" x14ac:dyDescent="0.25">
      <c r="A12" s="68">
        <v>4</v>
      </c>
      <c r="B12" s="69" t="s">
        <v>7</v>
      </c>
      <c r="C12" s="70">
        <f t="shared" ref="C12:I12" si="3">C61+C113</f>
        <v>13389.3</v>
      </c>
      <c r="D12" s="70">
        <f t="shared" si="3"/>
        <v>4389.3</v>
      </c>
      <c r="E12" s="70">
        <f t="shared" si="3"/>
        <v>6000</v>
      </c>
      <c r="F12" s="70">
        <f t="shared" si="3"/>
        <v>0</v>
      </c>
      <c r="G12" s="70">
        <f t="shared" si="3"/>
        <v>3000</v>
      </c>
      <c r="H12" s="70">
        <f t="shared" si="3"/>
        <v>0</v>
      </c>
      <c r="I12" s="70">
        <f t="shared" si="3"/>
        <v>0</v>
      </c>
      <c r="J12" s="89"/>
    </row>
    <row r="13" spans="1:10" x14ac:dyDescent="0.25">
      <c r="A13" s="68">
        <v>5</v>
      </c>
      <c r="B13" s="71" t="s">
        <v>8</v>
      </c>
      <c r="C13" s="72">
        <f t="shared" ref="C13" si="4">C14+C15+C16</f>
        <v>749052.47800000012</v>
      </c>
      <c r="D13" s="72">
        <f t="shared" ref="D13:I13" si="5">D14+D15+D16</f>
        <v>116301.39000000003</v>
      </c>
      <c r="E13" s="72">
        <f t="shared" si="5"/>
        <v>143261.84999999998</v>
      </c>
      <c r="F13" s="72">
        <f t="shared" si="5"/>
        <v>132814.80499999999</v>
      </c>
      <c r="G13" s="72">
        <f t="shared" si="5"/>
        <v>118670.777</v>
      </c>
      <c r="H13" s="72">
        <f t="shared" si="5"/>
        <v>119118.65599999999</v>
      </c>
      <c r="I13" s="72">
        <f t="shared" si="5"/>
        <v>118885</v>
      </c>
      <c r="J13" s="90"/>
    </row>
    <row r="14" spans="1:10" x14ac:dyDescent="0.25">
      <c r="A14" s="68">
        <v>6</v>
      </c>
      <c r="B14" s="71" t="s">
        <v>5</v>
      </c>
      <c r="C14" s="72">
        <f t="shared" ref="C14:I14" si="6">C22+C35+C63+C79+C93+C115</f>
        <v>648039.93400000001</v>
      </c>
      <c r="D14" s="72">
        <f t="shared" si="6"/>
        <v>74646.762000000017</v>
      </c>
      <c r="E14" s="72">
        <f t="shared" si="6"/>
        <v>107287.13399999999</v>
      </c>
      <c r="F14" s="72">
        <f t="shared" si="6"/>
        <v>124033.205</v>
      </c>
      <c r="G14" s="72">
        <f t="shared" si="6"/>
        <v>109785.277</v>
      </c>
      <c r="H14" s="72">
        <f t="shared" si="6"/>
        <v>113402.55599999998</v>
      </c>
      <c r="I14" s="72">
        <f t="shared" si="6"/>
        <v>118885</v>
      </c>
      <c r="J14" s="90"/>
    </row>
    <row r="15" spans="1:10" x14ac:dyDescent="0.25">
      <c r="A15" s="68">
        <v>7</v>
      </c>
      <c r="B15" s="71" t="s">
        <v>6</v>
      </c>
      <c r="C15" s="73">
        <f t="shared" ref="C15:I15" si="7">C23+C36+C64+C94+C116</f>
        <v>87623.244000000021</v>
      </c>
      <c r="D15" s="73">
        <f t="shared" si="7"/>
        <v>37265.328000000001</v>
      </c>
      <c r="E15" s="73">
        <f t="shared" si="7"/>
        <v>29974.716</v>
      </c>
      <c r="F15" s="73">
        <f t="shared" si="7"/>
        <v>8781.6</v>
      </c>
      <c r="G15" s="73">
        <f t="shared" si="7"/>
        <v>5885.5</v>
      </c>
      <c r="H15" s="73">
        <f t="shared" si="7"/>
        <v>5716.1</v>
      </c>
      <c r="I15" s="73">
        <f t="shared" si="7"/>
        <v>0</v>
      </c>
      <c r="J15" s="90"/>
    </row>
    <row r="16" spans="1:10" x14ac:dyDescent="0.25">
      <c r="A16" s="68">
        <v>8</v>
      </c>
      <c r="B16" s="71" t="s">
        <v>7</v>
      </c>
      <c r="C16" s="72">
        <f t="shared" ref="C16:I16" si="8">C65+C117</f>
        <v>13389.3</v>
      </c>
      <c r="D16" s="72">
        <f t="shared" si="8"/>
        <v>4389.3</v>
      </c>
      <c r="E16" s="72">
        <f t="shared" si="8"/>
        <v>6000</v>
      </c>
      <c r="F16" s="72">
        <f t="shared" si="8"/>
        <v>0</v>
      </c>
      <c r="G16" s="72">
        <f t="shared" si="8"/>
        <v>3000</v>
      </c>
      <c r="H16" s="72">
        <f t="shared" si="8"/>
        <v>0</v>
      </c>
      <c r="I16" s="72">
        <f t="shared" si="8"/>
        <v>0</v>
      </c>
      <c r="J16" s="90"/>
    </row>
    <row r="17" spans="1:10" s="58" customFormat="1" ht="33" customHeight="1" x14ac:dyDescent="0.25">
      <c r="A17" s="68">
        <v>9</v>
      </c>
      <c r="B17" s="108" t="s">
        <v>85</v>
      </c>
      <c r="C17" s="108"/>
      <c r="D17" s="108"/>
      <c r="E17" s="108"/>
      <c r="F17" s="108"/>
      <c r="G17" s="108"/>
      <c r="H17" s="108"/>
      <c r="I17" s="108"/>
      <c r="J17" s="108"/>
    </row>
    <row r="18" spans="1:10" x14ac:dyDescent="0.25">
      <c r="A18" s="68">
        <v>10</v>
      </c>
      <c r="B18" s="69" t="s">
        <v>10</v>
      </c>
      <c r="C18" s="74">
        <f t="shared" ref="C18:I18" si="9">C19+C20</f>
        <v>396449.28099999996</v>
      </c>
      <c r="D18" s="74">
        <f t="shared" si="9"/>
        <v>45333.855000000003</v>
      </c>
      <c r="E18" s="74">
        <f t="shared" si="9"/>
        <v>55816.587999999996</v>
      </c>
      <c r="F18" s="74">
        <f t="shared" si="9"/>
        <v>70148.7</v>
      </c>
      <c r="G18" s="74">
        <f t="shared" si="9"/>
        <v>71894.8</v>
      </c>
      <c r="H18" s="74">
        <f t="shared" si="9"/>
        <v>74760.337999999989</v>
      </c>
      <c r="I18" s="74">
        <f t="shared" si="9"/>
        <v>78495</v>
      </c>
      <c r="J18" s="90"/>
    </row>
    <row r="19" spans="1:10" x14ac:dyDescent="0.25">
      <c r="A19" s="68">
        <v>11</v>
      </c>
      <c r="B19" s="69" t="s">
        <v>11</v>
      </c>
      <c r="C19" s="74">
        <f>C22</f>
        <v>395118.48</v>
      </c>
      <c r="D19" s="74">
        <f t="shared" ref="D19:I19" si="10">D22</f>
        <v>44645.68</v>
      </c>
      <c r="E19" s="74">
        <f t="shared" si="10"/>
        <v>55173.962</v>
      </c>
      <c r="F19" s="74">
        <f t="shared" si="10"/>
        <v>70148.7</v>
      </c>
      <c r="G19" s="74">
        <f t="shared" si="10"/>
        <v>71894.8</v>
      </c>
      <c r="H19" s="74">
        <f t="shared" si="10"/>
        <v>74760.337999999989</v>
      </c>
      <c r="I19" s="74">
        <f t="shared" si="10"/>
        <v>78495</v>
      </c>
      <c r="J19" s="90"/>
    </row>
    <row r="20" spans="1:10" x14ac:dyDescent="0.25">
      <c r="A20" s="68">
        <v>12</v>
      </c>
      <c r="B20" s="69" t="s">
        <v>12</v>
      </c>
      <c r="C20" s="74">
        <f>C23</f>
        <v>1330.8009999999999</v>
      </c>
      <c r="D20" s="74">
        <f t="shared" ref="D20:I20" si="11">D23</f>
        <v>688.17499999999995</v>
      </c>
      <c r="E20" s="74">
        <f t="shared" si="11"/>
        <v>642.62599999999998</v>
      </c>
      <c r="F20" s="74">
        <f t="shared" si="11"/>
        <v>0</v>
      </c>
      <c r="G20" s="74">
        <f t="shared" si="11"/>
        <v>0</v>
      </c>
      <c r="H20" s="74">
        <f t="shared" si="11"/>
        <v>0</v>
      </c>
      <c r="I20" s="74">
        <f t="shared" si="11"/>
        <v>0</v>
      </c>
      <c r="J20" s="90"/>
    </row>
    <row r="21" spans="1:10" x14ac:dyDescent="0.25">
      <c r="A21" s="68">
        <v>13</v>
      </c>
      <c r="B21" s="71" t="s">
        <v>8</v>
      </c>
      <c r="C21" s="75">
        <f>C22+C23</f>
        <v>396449.28099999996</v>
      </c>
      <c r="D21" s="75">
        <f t="shared" ref="D21:I21" si="12">D22+D23</f>
        <v>45333.855000000003</v>
      </c>
      <c r="E21" s="75">
        <f t="shared" si="12"/>
        <v>55816.587999999996</v>
      </c>
      <c r="F21" s="75">
        <f t="shared" si="12"/>
        <v>70148.7</v>
      </c>
      <c r="G21" s="75">
        <f t="shared" si="12"/>
        <v>71894.8</v>
      </c>
      <c r="H21" s="75">
        <f t="shared" si="12"/>
        <v>74760.337999999989</v>
      </c>
      <c r="I21" s="75">
        <f t="shared" si="12"/>
        <v>78495</v>
      </c>
      <c r="J21" s="90"/>
    </row>
    <row r="22" spans="1:10" x14ac:dyDescent="0.25">
      <c r="A22" s="68">
        <v>14</v>
      </c>
      <c r="B22" s="71" t="s">
        <v>5</v>
      </c>
      <c r="C22" s="75">
        <f>C25+C28</f>
        <v>395118.48</v>
      </c>
      <c r="D22" s="75">
        <f t="shared" ref="D22:I22" si="13">D25+D28</f>
        <v>44645.68</v>
      </c>
      <c r="E22" s="75">
        <f t="shared" si="13"/>
        <v>55173.962</v>
      </c>
      <c r="F22" s="75">
        <f t="shared" si="13"/>
        <v>70148.7</v>
      </c>
      <c r="G22" s="75">
        <f t="shared" si="13"/>
        <v>71894.8</v>
      </c>
      <c r="H22" s="75">
        <f t="shared" si="13"/>
        <v>74760.337999999989</v>
      </c>
      <c r="I22" s="75">
        <f t="shared" si="13"/>
        <v>78495</v>
      </c>
      <c r="J22" s="90"/>
    </row>
    <row r="23" spans="1:10" x14ac:dyDescent="0.25">
      <c r="A23" s="68">
        <v>15</v>
      </c>
      <c r="B23" s="71" t="s">
        <v>12</v>
      </c>
      <c r="C23" s="75">
        <f>C26+C29</f>
        <v>1330.8009999999999</v>
      </c>
      <c r="D23" s="75">
        <f>D26+D29</f>
        <v>688.17499999999995</v>
      </c>
      <c r="E23" s="75">
        <f t="shared" ref="E23:I23" si="14">E26+E29</f>
        <v>642.62599999999998</v>
      </c>
      <c r="F23" s="75">
        <f t="shared" si="14"/>
        <v>0</v>
      </c>
      <c r="G23" s="75">
        <f t="shared" si="14"/>
        <v>0</v>
      </c>
      <c r="H23" s="75">
        <f t="shared" si="14"/>
        <v>0</v>
      </c>
      <c r="I23" s="75">
        <f t="shared" si="14"/>
        <v>0</v>
      </c>
      <c r="J23" s="90"/>
    </row>
    <row r="24" spans="1:10" ht="30" x14ac:dyDescent="0.25">
      <c r="A24" s="68">
        <v>16</v>
      </c>
      <c r="B24" s="69" t="s">
        <v>100</v>
      </c>
      <c r="C24" s="59"/>
      <c r="D24" s="59"/>
      <c r="E24" s="59"/>
      <c r="F24" s="59"/>
      <c r="G24" s="59"/>
      <c r="H24" s="59"/>
      <c r="I24" s="59"/>
      <c r="J24" s="76" t="s">
        <v>30</v>
      </c>
    </row>
    <row r="25" spans="1:10" x14ac:dyDescent="0.25">
      <c r="A25" s="68">
        <v>17</v>
      </c>
      <c r="B25" s="77" t="s">
        <v>11</v>
      </c>
      <c r="C25" s="59">
        <f>D25+E25+F25+G25+H25+I25</f>
        <v>23035.758000000002</v>
      </c>
      <c r="D25" s="59">
        <v>3111.5279999999998</v>
      </c>
      <c r="E25" s="59">
        <v>3237.607</v>
      </c>
      <c r="F25" s="59">
        <v>3908.9</v>
      </c>
      <c r="G25" s="59">
        <v>4079.7660000000001</v>
      </c>
      <c r="H25" s="59">
        <v>4242.9570000000003</v>
      </c>
      <c r="I25" s="59">
        <v>4455</v>
      </c>
      <c r="J25" s="76"/>
    </row>
    <row r="26" spans="1:10" x14ac:dyDescent="0.25">
      <c r="A26" s="68">
        <v>18</v>
      </c>
      <c r="B26" s="77" t="s">
        <v>12</v>
      </c>
      <c r="C26" s="59">
        <f>D26+E26+F26+G26+H26+I26</f>
        <v>325.5</v>
      </c>
      <c r="D26" s="59">
        <v>156.24</v>
      </c>
      <c r="E26" s="59">
        <v>169.26</v>
      </c>
      <c r="F26" s="59">
        <v>0</v>
      </c>
      <c r="G26" s="59">
        <v>0</v>
      </c>
      <c r="H26" s="59">
        <v>0</v>
      </c>
      <c r="I26" s="59">
        <v>0</v>
      </c>
      <c r="J26" s="76"/>
    </row>
    <row r="27" spans="1:10" ht="30" x14ac:dyDescent="0.25">
      <c r="A27" s="68">
        <v>19</v>
      </c>
      <c r="B27" s="69" t="s">
        <v>101</v>
      </c>
      <c r="C27" s="59"/>
      <c r="D27" s="76"/>
      <c r="E27" s="76"/>
      <c r="F27" s="59"/>
      <c r="G27" s="59"/>
      <c r="H27" s="59"/>
      <c r="I27" s="59"/>
      <c r="J27" s="76" t="s">
        <v>91</v>
      </c>
    </row>
    <row r="28" spans="1:10" x14ac:dyDescent="0.25">
      <c r="A28" s="68">
        <v>20</v>
      </c>
      <c r="B28" s="77" t="s">
        <v>11</v>
      </c>
      <c r="C28" s="59">
        <f>D28+E28+F28+G28+H28+I28</f>
        <v>372082.72200000001</v>
      </c>
      <c r="D28" s="59">
        <v>41534.152000000002</v>
      </c>
      <c r="E28" s="59">
        <v>51936.355000000003</v>
      </c>
      <c r="F28" s="59">
        <v>66239.8</v>
      </c>
      <c r="G28" s="59">
        <v>67815.034</v>
      </c>
      <c r="H28" s="59">
        <v>70517.380999999994</v>
      </c>
      <c r="I28" s="59">
        <v>74040</v>
      </c>
      <c r="J28" s="76"/>
    </row>
    <row r="29" spans="1:10" x14ac:dyDescent="0.25">
      <c r="A29" s="68">
        <v>21</v>
      </c>
      <c r="B29" s="77" t="s">
        <v>12</v>
      </c>
      <c r="C29" s="59">
        <f>D29+E29+F29+G29+H29+I29</f>
        <v>1005.3009999999999</v>
      </c>
      <c r="D29" s="59">
        <v>531.93499999999995</v>
      </c>
      <c r="E29" s="59">
        <v>473.36599999999999</v>
      </c>
      <c r="F29" s="59">
        <v>0</v>
      </c>
      <c r="G29" s="59">
        <v>0</v>
      </c>
      <c r="H29" s="59">
        <v>0</v>
      </c>
      <c r="I29" s="59">
        <v>0</v>
      </c>
      <c r="J29" s="76"/>
    </row>
    <row r="30" spans="1:10" s="58" customFormat="1" ht="19.5" customHeight="1" x14ac:dyDescent="0.25">
      <c r="A30" s="68">
        <v>22</v>
      </c>
      <c r="B30" s="108" t="s">
        <v>14</v>
      </c>
      <c r="C30" s="108"/>
      <c r="D30" s="108"/>
      <c r="E30" s="108"/>
      <c r="F30" s="108"/>
      <c r="G30" s="108"/>
      <c r="H30" s="108"/>
      <c r="I30" s="108"/>
      <c r="J30" s="108"/>
    </row>
    <row r="31" spans="1:10" x14ac:dyDescent="0.25">
      <c r="A31" s="68">
        <v>23</v>
      </c>
      <c r="B31" s="69" t="s">
        <v>15</v>
      </c>
      <c r="C31" s="74">
        <f>C32+C33</f>
        <v>289454.87</v>
      </c>
      <c r="D31" s="74">
        <f t="shared" ref="D31:I31" si="15">D32+D33</f>
        <v>51335.847999999998</v>
      </c>
      <c r="E31" s="74">
        <f t="shared" si="15"/>
        <v>68144.002000000008</v>
      </c>
      <c r="F31" s="74">
        <f t="shared" si="15"/>
        <v>43540.15</v>
      </c>
      <c r="G31" s="74">
        <f t="shared" si="15"/>
        <v>42659.543000000005</v>
      </c>
      <c r="H31" s="74">
        <f t="shared" si="15"/>
        <v>43885.326999999997</v>
      </c>
      <c r="I31" s="74">
        <f t="shared" si="15"/>
        <v>39890</v>
      </c>
      <c r="J31" s="90"/>
    </row>
    <row r="32" spans="1:10" x14ac:dyDescent="0.25">
      <c r="A32" s="68">
        <v>24</v>
      </c>
      <c r="B32" s="69" t="s">
        <v>11</v>
      </c>
      <c r="C32" s="78">
        <f>C35</f>
        <v>216713.97</v>
      </c>
      <c r="D32" s="78">
        <f t="shared" ref="D32:I32" si="16">D35</f>
        <v>25861.848000000002</v>
      </c>
      <c r="E32" s="78">
        <f t="shared" si="16"/>
        <v>41260.302000000003</v>
      </c>
      <c r="F32" s="78">
        <f t="shared" si="16"/>
        <v>34758.550000000003</v>
      </c>
      <c r="G32" s="78">
        <f t="shared" si="16"/>
        <v>36774.043000000005</v>
      </c>
      <c r="H32" s="78">
        <f t="shared" si="16"/>
        <v>38169.226999999999</v>
      </c>
      <c r="I32" s="78">
        <f t="shared" si="16"/>
        <v>39890</v>
      </c>
      <c r="J32" s="90"/>
    </row>
    <row r="33" spans="1:10" x14ac:dyDescent="0.25">
      <c r="A33" s="68">
        <v>25</v>
      </c>
      <c r="B33" s="69" t="s">
        <v>12</v>
      </c>
      <c r="C33" s="78">
        <f>C36</f>
        <v>72740.900000000009</v>
      </c>
      <c r="D33" s="78">
        <f t="shared" ref="D33:I33" si="17">D36</f>
        <v>25474</v>
      </c>
      <c r="E33" s="78">
        <f t="shared" si="17"/>
        <v>26883.7</v>
      </c>
      <c r="F33" s="78">
        <f t="shared" si="17"/>
        <v>8781.6</v>
      </c>
      <c r="G33" s="78">
        <f t="shared" si="17"/>
        <v>5885.5</v>
      </c>
      <c r="H33" s="78">
        <f t="shared" si="17"/>
        <v>5716.1</v>
      </c>
      <c r="I33" s="78">
        <f t="shared" si="17"/>
        <v>0</v>
      </c>
      <c r="J33" s="90"/>
    </row>
    <row r="34" spans="1:10" x14ac:dyDescent="0.25">
      <c r="A34" s="68">
        <v>26</v>
      </c>
      <c r="B34" s="71" t="s">
        <v>8</v>
      </c>
      <c r="C34" s="79">
        <f t="shared" ref="C34" si="18">C35+C36</f>
        <v>289454.87</v>
      </c>
      <c r="D34" s="79">
        <f t="shared" ref="D34:I34" si="19">D35+D36</f>
        <v>51335.847999999998</v>
      </c>
      <c r="E34" s="79">
        <f t="shared" si="19"/>
        <v>68144.002000000008</v>
      </c>
      <c r="F34" s="79">
        <f t="shared" si="19"/>
        <v>43540.15</v>
      </c>
      <c r="G34" s="79">
        <f t="shared" si="19"/>
        <v>42659.543000000005</v>
      </c>
      <c r="H34" s="79">
        <f t="shared" si="19"/>
        <v>43885.326999999997</v>
      </c>
      <c r="I34" s="79">
        <f t="shared" si="19"/>
        <v>39890</v>
      </c>
      <c r="J34" s="90"/>
    </row>
    <row r="35" spans="1:10" x14ac:dyDescent="0.25">
      <c r="A35" s="68">
        <v>27</v>
      </c>
      <c r="B35" s="71" t="s">
        <v>5</v>
      </c>
      <c r="C35" s="79">
        <f>C38+C40+C42+C44+C46</f>
        <v>216713.97</v>
      </c>
      <c r="D35" s="79">
        <f t="shared" ref="D35:I35" si="20">D38+D40+D42+D44+D46</f>
        <v>25861.848000000002</v>
      </c>
      <c r="E35" s="79">
        <f t="shared" si="20"/>
        <v>41260.302000000003</v>
      </c>
      <c r="F35" s="79">
        <f t="shared" si="20"/>
        <v>34758.550000000003</v>
      </c>
      <c r="G35" s="79">
        <f t="shared" si="20"/>
        <v>36774.043000000005</v>
      </c>
      <c r="H35" s="79">
        <f t="shared" si="20"/>
        <v>38169.226999999999</v>
      </c>
      <c r="I35" s="79">
        <f t="shared" si="20"/>
        <v>39890</v>
      </c>
      <c r="J35" s="90"/>
    </row>
    <row r="36" spans="1:10" x14ac:dyDescent="0.25">
      <c r="A36" s="68">
        <v>28</v>
      </c>
      <c r="B36" s="71" t="s">
        <v>6</v>
      </c>
      <c r="C36" s="79">
        <f t="shared" ref="C36:I36" si="21">C50+C52+C54+C56+C48</f>
        <v>72740.900000000009</v>
      </c>
      <c r="D36" s="79">
        <f t="shared" si="21"/>
        <v>25474</v>
      </c>
      <c r="E36" s="79">
        <f t="shared" si="21"/>
        <v>26883.7</v>
      </c>
      <c r="F36" s="79">
        <f t="shared" si="21"/>
        <v>8781.6</v>
      </c>
      <c r="G36" s="79">
        <f t="shared" si="21"/>
        <v>5885.5</v>
      </c>
      <c r="H36" s="79">
        <f t="shared" si="21"/>
        <v>5716.1</v>
      </c>
      <c r="I36" s="79">
        <f t="shared" si="21"/>
        <v>0</v>
      </c>
      <c r="J36" s="90"/>
    </row>
    <row r="37" spans="1:10" ht="51" customHeight="1" x14ac:dyDescent="0.25">
      <c r="A37" s="68">
        <v>29</v>
      </c>
      <c r="B37" s="69" t="s">
        <v>102</v>
      </c>
      <c r="C37" s="80"/>
      <c r="D37" s="80"/>
      <c r="E37" s="80"/>
      <c r="F37" s="80"/>
      <c r="G37" s="80"/>
      <c r="H37" s="80"/>
      <c r="I37" s="80"/>
      <c r="J37" s="76" t="s">
        <v>92</v>
      </c>
    </row>
    <row r="38" spans="1:10" x14ac:dyDescent="0.25">
      <c r="A38" s="68">
        <v>30</v>
      </c>
      <c r="B38" s="77" t="s">
        <v>11</v>
      </c>
      <c r="C38" s="59">
        <f>D38+E38+F38+G38+H38+I38</f>
        <v>63360.67</v>
      </c>
      <c r="D38" s="59">
        <v>7677.27</v>
      </c>
      <c r="E38" s="59">
        <v>9389.2939999999999</v>
      </c>
      <c r="F38" s="59">
        <v>10863.694</v>
      </c>
      <c r="G38" s="59">
        <v>11338.437</v>
      </c>
      <c r="H38" s="59">
        <v>11791.975</v>
      </c>
      <c r="I38" s="59">
        <v>12300</v>
      </c>
      <c r="J38" s="91"/>
    </row>
    <row r="39" spans="1:10" ht="30" x14ac:dyDescent="0.25">
      <c r="A39" s="68">
        <v>31</v>
      </c>
      <c r="B39" s="69" t="s">
        <v>103</v>
      </c>
      <c r="C39" s="59"/>
      <c r="D39" s="59"/>
      <c r="E39" s="59"/>
      <c r="F39" s="59"/>
      <c r="G39" s="59"/>
      <c r="H39" s="59"/>
      <c r="I39" s="59"/>
      <c r="J39" s="80" t="s">
        <v>92</v>
      </c>
    </row>
    <row r="40" spans="1:10" x14ac:dyDescent="0.25">
      <c r="A40" s="68">
        <v>32</v>
      </c>
      <c r="B40" s="77" t="s">
        <v>17</v>
      </c>
      <c r="C40" s="59">
        <f>D40+E40+F40+G40+H40+I40</f>
        <v>130924.921</v>
      </c>
      <c r="D40" s="59">
        <v>16243.612999999999</v>
      </c>
      <c r="E40" s="59">
        <v>27822.737000000001</v>
      </c>
      <c r="F40" s="59">
        <v>20476.965</v>
      </c>
      <c r="G40" s="59">
        <v>21253.608</v>
      </c>
      <c r="H40" s="59">
        <v>22027.998</v>
      </c>
      <c r="I40" s="59">
        <v>23100</v>
      </c>
      <c r="J40" s="80"/>
    </row>
    <row r="41" spans="1:10" ht="30" x14ac:dyDescent="0.25">
      <c r="A41" s="68">
        <v>33</v>
      </c>
      <c r="B41" s="69" t="s">
        <v>104</v>
      </c>
      <c r="C41" s="59"/>
      <c r="D41" s="80"/>
      <c r="E41" s="80"/>
      <c r="F41" s="80"/>
      <c r="G41" s="80"/>
      <c r="H41" s="80"/>
      <c r="I41" s="80"/>
      <c r="J41" s="80" t="s">
        <v>92</v>
      </c>
    </row>
    <row r="42" spans="1:10" x14ac:dyDescent="0.25">
      <c r="A42" s="68">
        <v>34</v>
      </c>
      <c r="B42" s="77" t="s">
        <v>11</v>
      </c>
      <c r="C42" s="59">
        <f t="shared" ref="C42:C56" si="22">D42+E42+F42+G42+H42+I42</f>
        <v>12012.657999999999</v>
      </c>
      <c r="D42" s="59">
        <v>576.76499999999999</v>
      </c>
      <c r="E42" s="59">
        <v>1830.067</v>
      </c>
      <c r="F42" s="59">
        <v>1433.855</v>
      </c>
      <c r="G42" s="59">
        <v>2633.319</v>
      </c>
      <c r="H42" s="59">
        <v>2738.652</v>
      </c>
      <c r="I42" s="59">
        <v>2800</v>
      </c>
      <c r="J42" s="92"/>
    </row>
    <row r="43" spans="1:10" ht="45" x14ac:dyDescent="0.25">
      <c r="A43" s="68">
        <v>35</v>
      </c>
      <c r="B43" s="69" t="s">
        <v>105</v>
      </c>
      <c r="C43" s="59"/>
      <c r="D43" s="59"/>
      <c r="E43" s="59"/>
      <c r="F43" s="59"/>
      <c r="G43" s="59"/>
      <c r="H43" s="59"/>
      <c r="I43" s="59"/>
      <c r="J43" s="80" t="s">
        <v>93</v>
      </c>
    </row>
    <row r="44" spans="1:10" x14ac:dyDescent="0.25">
      <c r="A44" s="68">
        <v>36</v>
      </c>
      <c r="B44" s="77" t="s">
        <v>11</v>
      </c>
      <c r="C44" s="59">
        <f t="shared" si="22"/>
        <v>0</v>
      </c>
      <c r="D44" s="59">
        <v>0</v>
      </c>
      <c r="E44" s="59">
        <v>0</v>
      </c>
      <c r="F44" s="59">
        <v>0</v>
      </c>
      <c r="G44" s="59">
        <v>0</v>
      </c>
      <c r="H44" s="59">
        <v>0</v>
      </c>
      <c r="I44" s="59">
        <v>0</v>
      </c>
      <c r="J44" s="92"/>
    </row>
    <row r="45" spans="1:10" ht="48" customHeight="1" x14ac:dyDescent="0.25">
      <c r="A45" s="68">
        <v>37</v>
      </c>
      <c r="B45" s="69" t="s">
        <v>106</v>
      </c>
      <c r="C45" s="59"/>
      <c r="D45" s="80"/>
      <c r="E45" s="80"/>
      <c r="F45" s="80"/>
      <c r="G45" s="80"/>
      <c r="H45" s="80"/>
      <c r="I45" s="80"/>
      <c r="J45" s="80" t="s">
        <v>95</v>
      </c>
    </row>
    <row r="46" spans="1:10" x14ac:dyDescent="0.25">
      <c r="A46" s="68">
        <v>38</v>
      </c>
      <c r="B46" s="77" t="s">
        <v>11</v>
      </c>
      <c r="C46" s="59">
        <f t="shared" si="22"/>
        <v>10415.721000000001</v>
      </c>
      <c r="D46" s="59">
        <v>1364.2</v>
      </c>
      <c r="E46" s="59">
        <v>2218.2040000000002</v>
      </c>
      <c r="F46" s="80">
        <v>1984.0360000000001</v>
      </c>
      <c r="G46" s="80">
        <v>1548.6790000000001</v>
      </c>
      <c r="H46" s="80">
        <v>1610.6020000000001</v>
      </c>
      <c r="I46" s="80">
        <v>1690</v>
      </c>
      <c r="J46" s="91"/>
    </row>
    <row r="47" spans="1:10" ht="75" x14ac:dyDescent="0.25">
      <c r="A47" s="68">
        <v>39</v>
      </c>
      <c r="B47" s="69" t="s">
        <v>107</v>
      </c>
      <c r="C47" s="59"/>
      <c r="D47" s="80"/>
      <c r="E47" s="80"/>
      <c r="F47" s="80"/>
      <c r="G47" s="80"/>
      <c r="H47" s="80"/>
      <c r="I47" s="80"/>
      <c r="J47" s="80" t="s">
        <v>92</v>
      </c>
    </row>
    <row r="48" spans="1:10" x14ac:dyDescent="0.25">
      <c r="A48" s="68">
        <v>40</v>
      </c>
      <c r="B48" s="77" t="s">
        <v>16</v>
      </c>
      <c r="C48" s="59">
        <f>D48+E48+F48+G48+H48+I48</f>
        <v>71842.3</v>
      </c>
      <c r="D48" s="59">
        <v>25351.4</v>
      </c>
      <c r="E48" s="59">
        <v>26736.9</v>
      </c>
      <c r="F48" s="59">
        <v>8630</v>
      </c>
      <c r="G48" s="59">
        <v>5562</v>
      </c>
      <c r="H48" s="59">
        <v>5562</v>
      </c>
      <c r="I48" s="59">
        <v>0</v>
      </c>
      <c r="J48" s="80"/>
    </row>
    <row r="49" spans="1:10" ht="75" x14ac:dyDescent="0.25">
      <c r="A49" s="68">
        <v>41</v>
      </c>
      <c r="B49" s="69" t="s">
        <v>108</v>
      </c>
      <c r="C49" s="59"/>
      <c r="D49" s="80"/>
      <c r="E49" s="80"/>
      <c r="F49" s="80"/>
      <c r="G49" s="80"/>
      <c r="H49" s="80"/>
      <c r="I49" s="80"/>
      <c r="J49" s="80" t="s">
        <v>71</v>
      </c>
    </row>
    <row r="50" spans="1:10" x14ac:dyDescent="0.25">
      <c r="A50" s="68">
        <v>42</v>
      </c>
      <c r="B50" s="77" t="s">
        <v>16</v>
      </c>
      <c r="C50" s="59">
        <f t="shared" si="22"/>
        <v>1</v>
      </c>
      <c r="D50" s="80">
        <v>0.2</v>
      </c>
      <c r="E50" s="80">
        <v>0.2</v>
      </c>
      <c r="F50" s="80">
        <v>0.2</v>
      </c>
      <c r="G50" s="80">
        <v>0.2</v>
      </c>
      <c r="H50" s="80">
        <v>0.2</v>
      </c>
      <c r="I50" s="80">
        <v>0</v>
      </c>
      <c r="J50" s="80"/>
    </row>
    <row r="51" spans="1:10" ht="50.25" customHeight="1" x14ac:dyDescent="0.25">
      <c r="A51" s="68">
        <v>43</v>
      </c>
      <c r="B51" s="69" t="s">
        <v>109</v>
      </c>
      <c r="C51" s="59"/>
      <c r="D51" s="80"/>
      <c r="E51" s="80"/>
      <c r="F51" s="80"/>
      <c r="G51" s="80"/>
      <c r="H51" s="80"/>
      <c r="I51" s="80"/>
      <c r="J51" s="80" t="s">
        <v>71</v>
      </c>
    </row>
    <row r="52" spans="1:10" x14ac:dyDescent="0.25">
      <c r="A52" s="68">
        <v>44</v>
      </c>
      <c r="B52" s="77" t="s">
        <v>16</v>
      </c>
      <c r="C52" s="59">
        <f t="shared" si="22"/>
        <v>628.70000000000005</v>
      </c>
      <c r="D52" s="59">
        <v>115.2</v>
      </c>
      <c r="E52" s="59">
        <v>120.9</v>
      </c>
      <c r="F52" s="80">
        <v>125.8</v>
      </c>
      <c r="G52" s="80">
        <v>130.80000000000001</v>
      </c>
      <c r="H52" s="80">
        <v>136</v>
      </c>
      <c r="I52" s="80">
        <v>0</v>
      </c>
      <c r="J52" s="80"/>
    </row>
    <row r="53" spans="1:10" ht="108.75" customHeight="1" x14ac:dyDescent="0.25">
      <c r="A53" s="68">
        <v>45</v>
      </c>
      <c r="B53" s="71" t="s">
        <v>110</v>
      </c>
      <c r="C53" s="59"/>
      <c r="D53" s="80"/>
      <c r="E53" s="80"/>
      <c r="F53" s="80"/>
      <c r="G53" s="80"/>
      <c r="H53" s="80"/>
      <c r="I53" s="80"/>
      <c r="J53" s="80" t="s">
        <v>92</v>
      </c>
    </row>
    <row r="54" spans="1:10" x14ac:dyDescent="0.25">
      <c r="A54" s="68">
        <v>46</v>
      </c>
      <c r="B54" s="77" t="s">
        <v>16</v>
      </c>
      <c r="C54" s="59">
        <f t="shared" si="22"/>
        <v>0.4</v>
      </c>
      <c r="D54" s="80">
        <v>0.2</v>
      </c>
      <c r="E54" s="80">
        <v>0.2</v>
      </c>
      <c r="F54" s="80">
        <v>0</v>
      </c>
      <c r="G54" s="80">
        <v>0</v>
      </c>
      <c r="H54" s="80">
        <v>0</v>
      </c>
      <c r="I54" s="80">
        <v>0</v>
      </c>
      <c r="J54" s="80"/>
    </row>
    <row r="55" spans="1:10" ht="62.25" customHeight="1" x14ac:dyDescent="0.25">
      <c r="A55" s="68">
        <v>47</v>
      </c>
      <c r="B55" s="69" t="s">
        <v>111</v>
      </c>
      <c r="C55" s="59"/>
      <c r="D55" s="80"/>
      <c r="E55" s="80"/>
      <c r="F55" s="80"/>
      <c r="G55" s="80"/>
      <c r="H55" s="80"/>
      <c r="I55" s="80"/>
      <c r="J55" s="80" t="s">
        <v>94</v>
      </c>
    </row>
    <row r="56" spans="1:10" x14ac:dyDescent="0.25">
      <c r="A56" s="68">
        <v>48</v>
      </c>
      <c r="B56" s="77" t="s">
        <v>16</v>
      </c>
      <c r="C56" s="59">
        <f t="shared" si="22"/>
        <v>268.5</v>
      </c>
      <c r="D56" s="59">
        <v>7</v>
      </c>
      <c r="E56" s="59">
        <v>25.5</v>
      </c>
      <c r="F56" s="59">
        <v>25.6</v>
      </c>
      <c r="G56" s="59">
        <v>192.5</v>
      </c>
      <c r="H56" s="59">
        <v>17.899999999999999</v>
      </c>
      <c r="I56" s="59">
        <v>0</v>
      </c>
      <c r="J56" s="80"/>
    </row>
    <row r="57" spans="1:10" ht="29.25" customHeight="1" x14ac:dyDescent="0.25">
      <c r="A57" s="68">
        <v>49</v>
      </c>
      <c r="B57" s="109" t="s">
        <v>86</v>
      </c>
      <c r="C57" s="109"/>
      <c r="D57" s="109"/>
      <c r="E57" s="109"/>
      <c r="F57" s="109"/>
      <c r="G57" s="109"/>
      <c r="H57" s="109"/>
      <c r="I57" s="109"/>
      <c r="J57" s="109"/>
    </row>
    <row r="58" spans="1:10" x14ac:dyDescent="0.25">
      <c r="A58" s="68">
        <v>50</v>
      </c>
      <c r="B58" s="69" t="s">
        <v>18</v>
      </c>
      <c r="C58" s="81">
        <f>C59+C60+C61</f>
        <v>55730.679000000004</v>
      </c>
      <c r="D58" s="82">
        <f t="shared" ref="D58:I58" si="23">D59+D60+D61</f>
        <v>18858.129000000001</v>
      </c>
      <c r="E58" s="81">
        <f t="shared" si="23"/>
        <v>17922.259999999998</v>
      </c>
      <c r="F58" s="82">
        <f>F59+F60+F61</f>
        <v>15288.655000000001</v>
      </c>
      <c r="G58" s="82">
        <f t="shared" si="23"/>
        <v>3661.6350000000002</v>
      </c>
      <c r="H58" s="82">
        <f t="shared" si="23"/>
        <v>0</v>
      </c>
      <c r="I58" s="82">
        <f t="shared" si="23"/>
        <v>0</v>
      </c>
      <c r="J58" s="59"/>
    </row>
    <row r="59" spans="1:10" x14ac:dyDescent="0.25">
      <c r="A59" s="68">
        <v>51</v>
      </c>
      <c r="B59" s="69" t="s">
        <v>11</v>
      </c>
      <c r="C59" s="81">
        <f>C63</f>
        <v>28789.835999999999</v>
      </c>
      <c r="D59" s="82">
        <f t="shared" ref="D59:I61" si="24">D63</f>
        <v>3365.6759999999999</v>
      </c>
      <c r="E59" s="81">
        <f t="shared" si="24"/>
        <v>9473.869999999999</v>
      </c>
      <c r="F59" s="82">
        <f>F63</f>
        <v>15288.655000000001</v>
      </c>
      <c r="G59" s="82">
        <f t="shared" si="24"/>
        <v>661.63499999999999</v>
      </c>
      <c r="H59" s="82">
        <f t="shared" si="24"/>
        <v>0</v>
      </c>
      <c r="I59" s="82">
        <f t="shared" si="24"/>
        <v>0</v>
      </c>
      <c r="J59" s="59"/>
    </row>
    <row r="60" spans="1:10" x14ac:dyDescent="0.25">
      <c r="A60" s="68">
        <v>52</v>
      </c>
      <c r="B60" s="69" t="s">
        <v>12</v>
      </c>
      <c r="C60" s="81">
        <f>C64</f>
        <v>13551.543</v>
      </c>
      <c r="D60" s="82">
        <f t="shared" si="24"/>
        <v>11103.153</v>
      </c>
      <c r="E60" s="81">
        <f t="shared" si="24"/>
        <v>2448.39</v>
      </c>
      <c r="F60" s="81">
        <f>F64</f>
        <v>0</v>
      </c>
      <c r="G60" s="82">
        <f t="shared" si="24"/>
        <v>0</v>
      </c>
      <c r="H60" s="82">
        <f t="shared" si="24"/>
        <v>0</v>
      </c>
      <c r="I60" s="82">
        <f t="shared" si="24"/>
        <v>0</v>
      </c>
      <c r="J60" s="59"/>
    </row>
    <row r="61" spans="1:10" x14ac:dyDescent="0.25">
      <c r="A61" s="68">
        <v>53</v>
      </c>
      <c r="B61" s="69" t="s">
        <v>7</v>
      </c>
      <c r="C61" s="81">
        <f>C65</f>
        <v>13389.3</v>
      </c>
      <c r="D61" s="82">
        <f t="shared" si="24"/>
        <v>4389.3</v>
      </c>
      <c r="E61" s="82">
        <f t="shared" si="24"/>
        <v>6000</v>
      </c>
      <c r="F61" s="81">
        <f>F65</f>
        <v>0</v>
      </c>
      <c r="G61" s="82">
        <f t="shared" si="24"/>
        <v>3000</v>
      </c>
      <c r="H61" s="82">
        <f t="shared" si="24"/>
        <v>0</v>
      </c>
      <c r="I61" s="82">
        <f t="shared" si="24"/>
        <v>0</v>
      </c>
      <c r="J61" s="59"/>
    </row>
    <row r="62" spans="1:10" x14ac:dyDescent="0.25">
      <c r="A62" s="68">
        <v>54</v>
      </c>
      <c r="B62" s="71" t="s">
        <v>8</v>
      </c>
      <c r="C62" s="83">
        <f>C63+C64+C65</f>
        <v>55730.679000000004</v>
      </c>
      <c r="D62" s="83">
        <f t="shared" ref="D62:I62" si="25">D63+D64+D65</f>
        <v>18858.129000000001</v>
      </c>
      <c r="E62" s="83">
        <f t="shared" si="25"/>
        <v>17922.259999999998</v>
      </c>
      <c r="F62" s="83">
        <f t="shared" si="25"/>
        <v>15288.655000000001</v>
      </c>
      <c r="G62" s="83">
        <f t="shared" si="25"/>
        <v>3661.6350000000002</v>
      </c>
      <c r="H62" s="83">
        <f t="shared" si="25"/>
        <v>0</v>
      </c>
      <c r="I62" s="83">
        <f t="shared" si="25"/>
        <v>0</v>
      </c>
      <c r="J62" s="59"/>
    </row>
    <row r="63" spans="1:10" x14ac:dyDescent="0.25">
      <c r="A63" s="68">
        <v>55</v>
      </c>
      <c r="B63" s="71" t="s">
        <v>11</v>
      </c>
      <c r="C63" s="83">
        <f>C67+C71+C74</f>
        <v>28789.835999999999</v>
      </c>
      <c r="D63" s="83">
        <f t="shared" ref="D63:E63" si="26">D67+D71+D74</f>
        <v>3365.6759999999999</v>
      </c>
      <c r="E63" s="83">
        <f t="shared" si="26"/>
        <v>9473.869999999999</v>
      </c>
      <c r="F63" s="83">
        <f>F67+F71+F74</f>
        <v>15288.655000000001</v>
      </c>
      <c r="G63" s="83">
        <f t="shared" ref="G63:I63" si="27">G67+G71+G74</f>
        <v>661.63499999999999</v>
      </c>
      <c r="H63" s="83">
        <f t="shared" si="27"/>
        <v>0</v>
      </c>
      <c r="I63" s="83">
        <f t="shared" si="27"/>
        <v>0</v>
      </c>
      <c r="J63" s="59"/>
    </row>
    <row r="64" spans="1:10" x14ac:dyDescent="0.25">
      <c r="A64" s="68">
        <v>56</v>
      </c>
      <c r="B64" s="71" t="s">
        <v>12</v>
      </c>
      <c r="C64" s="83">
        <f>C68+C72</f>
        <v>13551.543</v>
      </c>
      <c r="D64" s="83">
        <f t="shared" ref="D64:I64" si="28">D68+D72</f>
        <v>11103.153</v>
      </c>
      <c r="E64" s="83">
        <f t="shared" si="28"/>
        <v>2448.39</v>
      </c>
      <c r="F64" s="83">
        <f t="shared" si="28"/>
        <v>0</v>
      </c>
      <c r="G64" s="83">
        <f t="shared" si="28"/>
        <v>0</v>
      </c>
      <c r="H64" s="83">
        <f t="shared" si="28"/>
        <v>0</v>
      </c>
      <c r="I64" s="83">
        <f t="shared" si="28"/>
        <v>0</v>
      </c>
      <c r="J64" s="59"/>
    </row>
    <row r="65" spans="1:10" x14ac:dyDescent="0.25">
      <c r="A65" s="68">
        <v>57</v>
      </c>
      <c r="B65" s="71" t="s">
        <v>7</v>
      </c>
      <c r="C65" s="83">
        <f>C69</f>
        <v>13389.3</v>
      </c>
      <c r="D65" s="83">
        <f t="shared" ref="D65:I65" si="29">D69</f>
        <v>4389.3</v>
      </c>
      <c r="E65" s="83">
        <f t="shared" si="29"/>
        <v>6000</v>
      </c>
      <c r="F65" s="83">
        <f t="shared" si="29"/>
        <v>0</v>
      </c>
      <c r="G65" s="83">
        <f t="shared" si="29"/>
        <v>3000</v>
      </c>
      <c r="H65" s="83">
        <f t="shared" si="29"/>
        <v>0</v>
      </c>
      <c r="I65" s="83">
        <f t="shared" si="29"/>
        <v>0</v>
      </c>
      <c r="J65" s="59"/>
    </row>
    <row r="66" spans="1:10" ht="34.5" customHeight="1" x14ac:dyDescent="0.25">
      <c r="A66" s="68">
        <v>58</v>
      </c>
      <c r="B66" s="69" t="s">
        <v>112</v>
      </c>
      <c r="C66" s="80"/>
      <c r="D66" s="59"/>
      <c r="E66" s="59"/>
      <c r="F66" s="59"/>
      <c r="G66" s="59"/>
      <c r="H66" s="59"/>
      <c r="I66" s="59"/>
      <c r="J66" s="80" t="s">
        <v>72</v>
      </c>
    </row>
    <row r="67" spans="1:10" x14ac:dyDescent="0.25">
      <c r="A67" s="68">
        <v>59</v>
      </c>
      <c r="B67" s="77" t="s">
        <v>11</v>
      </c>
      <c r="C67" s="59">
        <f t="shared" ref="C67:C74" si="30">D67+E67+F67+G67+H67+I67</f>
        <v>3272.1809999999996</v>
      </c>
      <c r="D67" s="59">
        <v>1052.6759999999999</v>
      </c>
      <c r="E67" s="59">
        <v>1557.87</v>
      </c>
      <c r="F67" s="59">
        <v>0</v>
      </c>
      <c r="G67" s="59">
        <v>661.63499999999999</v>
      </c>
      <c r="H67" s="59">
        <v>0</v>
      </c>
      <c r="I67" s="59">
        <v>0</v>
      </c>
      <c r="J67" s="59"/>
    </row>
    <row r="68" spans="1:10" x14ac:dyDescent="0.25">
      <c r="A68" s="68">
        <v>60</v>
      </c>
      <c r="B68" s="77" t="s">
        <v>19</v>
      </c>
      <c r="C68" s="59">
        <f t="shared" si="30"/>
        <v>5606.4179999999997</v>
      </c>
      <c r="D68" s="59">
        <v>3158.0279999999998</v>
      </c>
      <c r="E68" s="59">
        <v>2448.39</v>
      </c>
      <c r="F68" s="59">
        <v>0</v>
      </c>
      <c r="G68" s="59">
        <v>0</v>
      </c>
      <c r="H68" s="59">
        <v>0</v>
      </c>
      <c r="I68" s="59">
        <v>0</v>
      </c>
      <c r="J68" s="80"/>
    </row>
    <row r="69" spans="1:10" x14ac:dyDescent="0.25">
      <c r="A69" s="68">
        <v>61</v>
      </c>
      <c r="B69" s="77" t="s">
        <v>7</v>
      </c>
      <c r="C69" s="59">
        <f t="shared" si="30"/>
        <v>13389.3</v>
      </c>
      <c r="D69" s="59">
        <v>4389.3</v>
      </c>
      <c r="E69" s="59">
        <v>6000</v>
      </c>
      <c r="F69" s="59">
        <v>0</v>
      </c>
      <c r="G69" s="59">
        <v>3000</v>
      </c>
      <c r="H69" s="59">
        <v>0</v>
      </c>
      <c r="I69" s="59">
        <v>0</v>
      </c>
      <c r="J69" s="80"/>
    </row>
    <row r="70" spans="1:10" ht="30" customHeight="1" x14ac:dyDescent="0.25">
      <c r="A70" s="68">
        <v>62</v>
      </c>
      <c r="B70" s="69" t="s">
        <v>113</v>
      </c>
      <c r="C70" s="59"/>
      <c r="D70" s="59"/>
      <c r="E70" s="80"/>
      <c r="F70" s="59"/>
      <c r="G70" s="59"/>
      <c r="H70" s="59"/>
      <c r="I70" s="59"/>
      <c r="J70" s="80" t="s">
        <v>74</v>
      </c>
    </row>
    <row r="71" spans="1:10" x14ac:dyDescent="0.25">
      <c r="A71" s="68">
        <v>63</v>
      </c>
      <c r="B71" s="77" t="s">
        <v>17</v>
      </c>
      <c r="C71" s="59">
        <f t="shared" si="30"/>
        <v>24117.654999999999</v>
      </c>
      <c r="D71" s="59">
        <v>2313</v>
      </c>
      <c r="E71" s="59">
        <v>7916</v>
      </c>
      <c r="F71" s="59">
        <v>13888.655000000001</v>
      </c>
      <c r="G71" s="59">
        <v>0</v>
      </c>
      <c r="H71" s="59">
        <v>0</v>
      </c>
      <c r="I71" s="59">
        <v>0</v>
      </c>
      <c r="J71" s="80"/>
    </row>
    <row r="72" spans="1:10" x14ac:dyDescent="0.25">
      <c r="A72" s="68">
        <v>64</v>
      </c>
      <c r="B72" s="77" t="s">
        <v>84</v>
      </c>
      <c r="C72" s="59">
        <f t="shared" si="30"/>
        <v>7945.125</v>
      </c>
      <c r="D72" s="59">
        <v>7945.125</v>
      </c>
      <c r="E72" s="80">
        <v>0</v>
      </c>
      <c r="F72" s="59">
        <v>0</v>
      </c>
      <c r="G72" s="59">
        <v>0</v>
      </c>
      <c r="H72" s="59">
        <v>0</v>
      </c>
      <c r="I72" s="59">
        <v>0</v>
      </c>
      <c r="J72" s="80"/>
    </row>
    <row r="73" spans="1:10" ht="75" x14ac:dyDescent="0.25">
      <c r="A73" s="68">
        <v>65</v>
      </c>
      <c r="B73" s="6" t="s">
        <v>128</v>
      </c>
      <c r="C73" s="59"/>
      <c r="D73" s="59"/>
      <c r="E73" s="80"/>
      <c r="F73" s="59"/>
      <c r="G73" s="59"/>
      <c r="H73" s="59"/>
      <c r="I73" s="59"/>
      <c r="J73" s="80" t="s">
        <v>73</v>
      </c>
    </row>
    <row r="74" spans="1:10" x14ac:dyDescent="0.25">
      <c r="A74" s="68">
        <v>66</v>
      </c>
      <c r="B74" s="20" t="s">
        <v>11</v>
      </c>
      <c r="C74" s="59">
        <f t="shared" si="30"/>
        <v>1400</v>
      </c>
      <c r="D74" s="59">
        <v>0</v>
      </c>
      <c r="E74" s="80">
        <v>0</v>
      </c>
      <c r="F74" s="59">
        <v>1400</v>
      </c>
      <c r="G74" s="59">
        <v>0</v>
      </c>
      <c r="H74" s="59">
        <v>0</v>
      </c>
      <c r="I74" s="59">
        <v>0</v>
      </c>
      <c r="J74" s="80"/>
    </row>
    <row r="75" spans="1:10" s="58" customFormat="1" ht="19.5" customHeight="1" x14ac:dyDescent="0.25">
      <c r="A75" s="68">
        <v>67</v>
      </c>
      <c r="B75" s="108" t="s">
        <v>89</v>
      </c>
      <c r="C75" s="108"/>
      <c r="D75" s="108"/>
      <c r="E75" s="108"/>
      <c r="F75" s="108"/>
      <c r="G75" s="108"/>
      <c r="H75" s="108"/>
      <c r="I75" s="108"/>
      <c r="J75" s="108"/>
    </row>
    <row r="76" spans="1:10" x14ac:dyDescent="0.25">
      <c r="A76" s="68">
        <v>68</v>
      </c>
      <c r="B76" s="69" t="s">
        <v>21</v>
      </c>
      <c r="C76" s="74">
        <f>C77</f>
        <v>3168.6480000000001</v>
      </c>
      <c r="D76" s="74">
        <f t="shared" ref="D76:I76" si="31">D77</f>
        <v>623.55799999999999</v>
      </c>
      <c r="E76" s="74">
        <f t="shared" si="31"/>
        <v>680</v>
      </c>
      <c r="F76" s="74">
        <f t="shared" si="31"/>
        <v>437.3</v>
      </c>
      <c r="G76" s="74">
        <f t="shared" si="31"/>
        <v>454.79899999999998</v>
      </c>
      <c r="H76" s="74">
        <f t="shared" si="31"/>
        <v>472.99099999999999</v>
      </c>
      <c r="I76" s="74">
        <f t="shared" si="31"/>
        <v>500</v>
      </c>
      <c r="J76" s="84"/>
    </row>
    <row r="77" spans="1:10" x14ac:dyDescent="0.25">
      <c r="A77" s="68">
        <v>69</v>
      </c>
      <c r="B77" s="69" t="s">
        <v>11</v>
      </c>
      <c r="C77" s="74">
        <f>C79</f>
        <v>3168.6480000000001</v>
      </c>
      <c r="D77" s="74">
        <f t="shared" ref="D77:I77" si="32">D79</f>
        <v>623.55799999999999</v>
      </c>
      <c r="E77" s="74">
        <f t="shared" si="32"/>
        <v>680</v>
      </c>
      <c r="F77" s="74">
        <f t="shared" si="32"/>
        <v>437.3</v>
      </c>
      <c r="G77" s="74">
        <f t="shared" si="32"/>
        <v>454.79899999999998</v>
      </c>
      <c r="H77" s="74">
        <f t="shared" si="32"/>
        <v>472.99099999999999</v>
      </c>
      <c r="I77" s="74">
        <f t="shared" si="32"/>
        <v>500</v>
      </c>
      <c r="J77" s="84"/>
    </row>
    <row r="78" spans="1:10" x14ac:dyDescent="0.25">
      <c r="A78" s="68">
        <v>70</v>
      </c>
      <c r="B78" s="71" t="s">
        <v>8</v>
      </c>
      <c r="C78" s="79">
        <f>C79</f>
        <v>3168.6480000000001</v>
      </c>
      <c r="D78" s="79">
        <f t="shared" ref="D78:I78" si="33">D79</f>
        <v>623.55799999999999</v>
      </c>
      <c r="E78" s="79">
        <f t="shared" si="33"/>
        <v>680</v>
      </c>
      <c r="F78" s="79">
        <f t="shared" si="33"/>
        <v>437.3</v>
      </c>
      <c r="G78" s="79">
        <f t="shared" si="33"/>
        <v>454.79899999999998</v>
      </c>
      <c r="H78" s="79">
        <f t="shared" si="33"/>
        <v>472.99099999999999</v>
      </c>
      <c r="I78" s="79">
        <f t="shared" si="33"/>
        <v>500</v>
      </c>
      <c r="J78" s="64"/>
    </row>
    <row r="79" spans="1:10" x14ac:dyDescent="0.25">
      <c r="A79" s="68">
        <v>71</v>
      </c>
      <c r="B79" s="71" t="s">
        <v>5</v>
      </c>
      <c r="C79" s="79">
        <f>C81</f>
        <v>3168.6480000000001</v>
      </c>
      <c r="D79" s="79">
        <f t="shared" ref="D79:I79" si="34">D81</f>
        <v>623.55799999999999</v>
      </c>
      <c r="E79" s="79">
        <f t="shared" si="34"/>
        <v>680</v>
      </c>
      <c r="F79" s="79">
        <f t="shared" si="34"/>
        <v>437.3</v>
      </c>
      <c r="G79" s="79">
        <f t="shared" si="34"/>
        <v>454.79899999999998</v>
      </c>
      <c r="H79" s="79">
        <f t="shared" si="34"/>
        <v>472.99099999999999</v>
      </c>
      <c r="I79" s="79">
        <f t="shared" si="34"/>
        <v>500</v>
      </c>
      <c r="J79" s="84"/>
    </row>
    <row r="80" spans="1:10" ht="34.5" customHeight="1" x14ac:dyDescent="0.25">
      <c r="A80" s="68">
        <v>72</v>
      </c>
      <c r="B80" s="69" t="s">
        <v>114</v>
      </c>
      <c r="C80" s="84"/>
      <c r="D80" s="84"/>
      <c r="E80" s="84"/>
      <c r="F80" s="84"/>
      <c r="G80" s="84"/>
      <c r="H80" s="84"/>
      <c r="I80" s="84"/>
      <c r="J80" s="64" t="s">
        <v>96</v>
      </c>
    </row>
    <row r="81" spans="1:10" x14ac:dyDescent="0.25">
      <c r="A81" s="68">
        <v>73</v>
      </c>
      <c r="B81" s="77" t="s">
        <v>17</v>
      </c>
      <c r="C81" s="59">
        <f t="shared" ref="C81" si="35">D81+E81+F81+G81+H81+I81</f>
        <v>3168.6480000000001</v>
      </c>
      <c r="D81" s="84">
        <v>623.55799999999999</v>
      </c>
      <c r="E81" s="84">
        <v>680</v>
      </c>
      <c r="F81" s="84">
        <v>437.3</v>
      </c>
      <c r="G81" s="84">
        <v>454.79899999999998</v>
      </c>
      <c r="H81" s="84">
        <v>472.99099999999999</v>
      </c>
      <c r="I81" s="84">
        <v>500</v>
      </c>
      <c r="J81" s="91"/>
    </row>
    <row r="82" spans="1:10" ht="157.5" customHeight="1" x14ac:dyDescent="0.25">
      <c r="A82" s="68">
        <v>74</v>
      </c>
      <c r="B82" s="69" t="s">
        <v>115</v>
      </c>
      <c r="C82" s="84"/>
      <c r="D82" s="84"/>
      <c r="E82" s="84"/>
      <c r="F82" s="84"/>
      <c r="G82" s="84"/>
      <c r="H82" s="84"/>
      <c r="I82" s="84"/>
      <c r="J82" s="64" t="s">
        <v>98</v>
      </c>
    </row>
    <row r="83" spans="1:10" ht="45" x14ac:dyDescent="0.25">
      <c r="A83" s="68">
        <v>75</v>
      </c>
      <c r="B83" s="69" t="s">
        <v>116</v>
      </c>
      <c r="C83" s="84"/>
      <c r="D83" s="84"/>
      <c r="E83" s="84"/>
      <c r="F83" s="84"/>
      <c r="G83" s="84"/>
      <c r="H83" s="84"/>
      <c r="I83" s="84"/>
      <c r="J83" s="64" t="s">
        <v>98</v>
      </c>
    </row>
    <row r="84" spans="1:10" ht="45" x14ac:dyDescent="0.25">
      <c r="A84" s="68">
        <v>76</v>
      </c>
      <c r="B84" s="69" t="s">
        <v>117</v>
      </c>
      <c r="C84" s="84"/>
      <c r="D84" s="84"/>
      <c r="E84" s="84"/>
      <c r="F84" s="84"/>
      <c r="G84" s="84"/>
      <c r="H84" s="84"/>
      <c r="I84" s="84"/>
      <c r="J84" s="64" t="s">
        <v>98</v>
      </c>
    </row>
    <row r="85" spans="1:10" ht="120" x14ac:dyDescent="0.25">
      <c r="A85" s="68">
        <v>77</v>
      </c>
      <c r="B85" s="77" t="s">
        <v>118</v>
      </c>
      <c r="C85" s="84"/>
      <c r="D85" s="84"/>
      <c r="E85" s="84"/>
      <c r="F85" s="84"/>
      <c r="G85" s="84"/>
      <c r="H85" s="84"/>
      <c r="I85" s="84"/>
      <c r="J85" s="64" t="s">
        <v>98</v>
      </c>
    </row>
    <row r="86" spans="1:10" ht="105" x14ac:dyDescent="0.25">
      <c r="A86" s="68">
        <v>78</v>
      </c>
      <c r="B86" s="77" t="s">
        <v>119</v>
      </c>
      <c r="C86" s="84"/>
      <c r="D86" s="84"/>
      <c r="E86" s="84"/>
      <c r="F86" s="84"/>
      <c r="G86" s="84"/>
      <c r="H86" s="84"/>
      <c r="I86" s="84"/>
      <c r="J86" s="64" t="s">
        <v>98</v>
      </c>
    </row>
    <row r="87" spans="1:10" ht="45" x14ac:dyDescent="0.25">
      <c r="A87" s="68">
        <v>79</v>
      </c>
      <c r="B87" s="77" t="s">
        <v>120</v>
      </c>
      <c r="C87" s="84"/>
      <c r="D87" s="84"/>
      <c r="E87" s="84"/>
      <c r="F87" s="84"/>
      <c r="G87" s="84"/>
      <c r="H87" s="84"/>
      <c r="I87" s="84"/>
      <c r="J87" s="64" t="s">
        <v>97</v>
      </c>
    </row>
    <row r="88" spans="1:10" x14ac:dyDescent="0.25">
      <c r="A88" s="68">
        <v>80</v>
      </c>
      <c r="B88" s="108" t="s">
        <v>88</v>
      </c>
      <c r="C88" s="108"/>
      <c r="D88" s="108"/>
      <c r="E88" s="108"/>
      <c r="F88" s="108"/>
      <c r="G88" s="108"/>
      <c r="H88" s="108"/>
      <c r="I88" s="108"/>
      <c r="J88" s="108"/>
    </row>
    <row r="89" spans="1:10" x14ac:dyDescent="0.25">
      <c r="A89" s="68">
        <v>81</v>
      </c>
      <c r="B89" s="69" t="s">
        <v>24</v>
      </c>
      <c r="C89" s="74">
        <f t="shared" ref="C89:I89" si="36">C90+C91</f>
        <v>4249</v>
      </c>
      <c r="D89" s="74">
        <f t="shared" si="36"/>
        <v>150</v>
      </c>
      <c r="E89" s="74">
        <f t="shared" si="36"/>
        <v>699</v>
      </c>
      <c r="F89" s="74">
        <f t="shared" si="36"/>
        <v>3400</v>
      </c>
      <c r="G89" s="74">
        <f t="shared" si="36"/>
        <v>0</v>
      </c>
      <c r="H89" s="74">
        <f t="shared" si="36"/>
        <v>0</v>
      </c>
      <c r="I89" s="74">
        <f t="shared" si="36"/>
        <v>0</v>
      </c>
      <c r="J89" s="84"/>
    </row>
    <row r="90" spans="1:10" x14ac:dyDescent="0.25">
      <c r="A90" s="68">
        <v>82</v>
      </c>
      <c r="B90" s="69" t="s">
        <v>11</v>
      </c>
      <c r="C90" s="74">
        <f t="shared" ref="C90:I91" si="37">C93</f>
        <v>4249</v>
      </c>
      <c r="D90" s="74">
        <f t="shared" si="37"/>
        <v>150</v>
      </c>
      <c r="E90" s="74">
        <f t="shared" si="37"/>
        <v>699</v>
      </c>
      <c r="F90" s="74">
        <f t="shared" si="37"/>
        <v>3400</v>
      </c>
      <c r="G90" s="74">
        <f t="shared" si="37"/>
        <v>0</v>
      </c>
      <c r="H90" s="74">
        <f t="shared" si="37"/>
        <v>0</v>
      </c>
      <c r="I90" s="74">
        <f t="shared" si="37"/>
        <v>0</v>
      </c>
      <c r="J90" s="84"/>
    </row>
    <row r="91" spans="1:10" x14ac:dyDescent="0.25">
      <c r="A91" s="68">
        <v>83</v>
      </c>
      <c r="B91" s="69" t="s">
        <v>12</v>
      </c>
      <c r="C91" s="74">
        <f>C94</f>
        <v>0</v>
      </c>
      <c r="D91" s="74">
        <f t="shared" si="37"/>
        <v>0</v>
      </c>
      <c r="E91" s="74">
        <f t="shared" si="37"/>
        <v>0</v>
      </c>
      <c r="F91" s="74">
        <f t="shared" si="37"/>
        <v>0</v>
      </c>
      <c r="G91" s="74">
        <f t="shared" si="37"/>
        <v>0</v>
      </c>
      <c r="H91" s="74">
        <f t="shared" si="37"/>
        <v>0</v>
      </c>
      <c r="I91" s="74">
        <f t="shared" si="37"/>
        <v>0</v>
      </c>
      <c r="J91" s="84"/>
    </row>
    <row r="92" spans="1:10" x14ac:dyDescent="0.25">
      <c r="A92" s="68">
        <v>84</v>
      </c>
      <c r="B92" s="71" t="s">
        <v>8</v>
      </c>
      <c r="C92" s="74">
        <f>C93+C94</f>
        <v>4249</v>
      </c>
      <c r="D92" s="79">
        <f t="shared" ref="D92:I92" si="38">D93+D94</f>
        <v>150</v>
      </c>
      <c r="E92" s="79">
        <f t="shared" si="38"/>
        <v>699</v>
      </c>
      <c r="F92" s="79">
        <f t="shared" si="38"/>
        <v>3400</v>
      </c>
      <c r="G92" s="79">
        <f t="shared" si="38"/>
        <v>0</v>
      </c>
      <c r="H92" s="79">
        <f t="shared" si="38"/>
        <v>0</v>
      </c>
      <c r="I92" s="79">
        <f t="shared" si="38"/>
        <v>0</v>
      </c>
      <c r="J92" s="64"/>
    </row>
    <row r="93" spans="1:10" x14ac:dyDescent="0.25">
      <c r="A93" s="68">
        <v>85</v>
      </c>
      <c r="B93" s="71" t="s">
        <v>5</v>
      </c>
      <c r="C93" s="74">
        <f>C96+C99+C105+C101+C103+C108</f>
        <v>4249</v>
      </c>
      <c r="D93" s="74">
        <f>D96+D99+D105+D101+D103+D108</f>
        <v>150</v>
      </c>
      <c r="E93" s="74">
        <f>E96+E99+E105+E101+E103+E108</f>
        <v>699</v>
      </c>
      <c r="F93" s="74">
        <f t="shared" ref="F93:I93" si="39">F96+F99+F105+F101+F103+F108</f>
        <v>3400</v>
      </c>
      <c r="G93" s="74">
        <f t="shared" si="39"/>
        <v>0</v>
      </c>
      <c r="H93" s="74">
        <f t="shared" si="39"/>
        <v>0</v>
      </c>
      <c r="I93" s="74">
        <f t="shared" si="39"/>
        <v>0</v>
      </c>
      <c r="J93" s="84"/>
    </row>
    <row r="94" spans="1:10" x14ac:dyDescent="0.25">
      <c r="A94" s="68">
        <v>86</v>
      </c>
      <c r="B94" s="71" t="s">
        <v>12</v>
      </c>
      <c r="C94" s="74">
        <f>C97+C106</f>
        <v>0</v>
      </c>
      <c r="D94" s="74">
        <f t="shared" ref="D94:I94" si="40">D97+D106</f>
        <v>0</v>
      </c>
      <c r="E94" s="74">
        <f t="shared" si="40"/>
        <v>0</v>
      </c>
      <c r="F94" s="74">
        <f t="shared" si="40"/>
        <v>0</v>
      </c>
      <c r="G94" s="74">
        <f t="shared" si="40"/>
        <v>0</v>
      </c>
      <c r="H94" s="74">
        <f t="shared" si="40"/>
        <v>0</v>
      </c>
      <c r="I94" s="74">
        <f t="shared" si="40"/>
        <v>0</v>
      </c>
      <c r="J94" s="84"/>
    </row>
    <row r="95" spans="1:10" ht="44.25" customHeight="1" x14ac:dyDescent="0.25">
      <c r="A95" s="68">
        <v>87</v>
      </c>
      <c r="B95" s="69" t="s">
        <v>121</v>
      </c>
      <c r="C95" s="84"/>
      <c r="D95" s="59"/>
      <c r="E95" s="59"/>
      <c r="F95" s="59"/>
      <c r="G95" s="80"/>
      <c r="H95" s="80"/>
      <c r="I95" s="80"/>
      <c r="J95" s="64" t="s">
        <v>99</v>
      </c>
    </row>
    <row r="96" spans="1:10" x14ac:dyDescent="0.25">
      <c r="A96" s="68">
        <v>88</v>
      </c>
      <c r="B96" s="77" t="s">
        <v>17</v>
      </c>
      <c r="C96" s="59">
        <f t="shared" ref="C96:C103" si="41">D96+E96+F96+G96+H96+I96</f>
        <v>180</v>
      </c>
      <c r="D96" s="59">
        <v>0</v>
      </c>
      <c r="E96" s="59">
        <v>180</v>
      </c>
      <c r="F96" s="84">
        <v>0</v>
      </c>
      <c r="G96" s="84">
        <v>0</v>
      </c>
      <c r="H96" s="84">
        <v>0</v>
      </c>
      <c r="I96" s="84">
        <v>0</v>
      </c>
      <c r="J96" s="59"/>
    </row>
    <row r="97" spans="1:10" x14ac:dyDescent="0.25">
      <c r="A97" s="68">
        <v>89</v>
      </c>
      <c r="B97" s="77" t="s">
        <v>12</v>
      </c>
      <c r="C97" s="59">
        <f t="shared" si="41"/>
        <v>0</v>
      </c>
      <c r="D97" s="59">
        <v>0</v>
      </c>
      <c r="E97" s="59">
        <v>0</v>
      </c>
      <c r="F97" s="84">
        <v>0</v>
      </c>
      <c r="G97" s="84">
        <v>0</v>
      </c>
      <c r="H97" s="84">
        <v>0</v>
      </c>
      <c r="I97" s="84">
        <v>0</v>
      </c>
      <c r="J97" s="59"/>
    </row>
    <row r="98" spans="1:10" ht="32.25" customHeight="1" x14ac:dyDescent="0.25">
      <c r="A98" s="68">
        <v>90</v>
      </c>
      <c r="B98" s="77" t="s">
        <v>122</v>
      </c>
      <c r="C98" s="59"/>
      <c r="D98" s="59"/>
      <c r="E98" s="59"/>
      <c r="F98" s="84"/>
      <c r="G98" s="84"/>
      <c r="H98" s="84"/>
      <c r="I98" s="84"/>
      <c r="J98" s="64" t="s">
        <v>99</v>
      </c>
    </row>
    <row r="99" spans="1:10" x14ac:dyDescent="0.25">
      <c r="A99" s="68">
        <v>91</v>
      </c>
      <c r="B99" s="77" t="s">
        <v>17</v>
      </c>
      <c r="C99" s="59">
        <f t="shared" si="41"/>
        <v>0</v>
      </c>
      <c r="D99" s="59">
        <v>0</v>
      </c>
      <c r="E99" s="59">
        <v>0</v>
      </c>
      <c r="F99" s="84">
        <v>0</v>
      </c>
      <c r="G99" s="84">
        <v>0</v>
      </c>
      <c r="H99" s="84">
        <v>0</v>
      </c>
      <c r="I99" s="84">
        <v>0</v>
      </c>
      <c r="J99" s="59"/>
    </row>
    <row r="100" spans="1:10" x14ac:dyDescent="0.25">
      <c r="A100" s="68">
        <v>92</v>
      </c>
      <c r="B100" s="77" t="s">
        <v>123</v>
      </c>
      <c r="C100" s="59"/>
      <c r="D100" s="59"/>
      <c r="E100" s="59"/>
      <c r="F100" s="84"/>
      <c r="G100" s="84"/>
      <c r="H100" s="84"/>
      <c r="I100" s="84"/>
      <c r="J100" s="64" t="s">
        <v>99</v>
      </c>
    </row>
    <row r="101" spans="1:10" x14ac:dyDescent="0.25">
      <c r="A101" s="68">
        <v>93</v>
      </c>
      <c r="B101" s="85" t="s">
        <v>17</v>
      </c>
      <c r="C101" s="59">
        <f t="shared" si="41"/>
        <v>270</v>
      </c>
      <c r="D101" s="59">
        <v>150</v>
      </c>
      <c r="E101" s="59">
        <v>120</v>
      </c>
      <c r="F101" s="84">
        <v>0</v>
      </c>
      <c r="G101" s="84">
        <v>0</v>
      </c>
      <c r="H101" s="84">
        <v>0</v>
      </c>
      <c r="I101" s="84">
        <v>0</v>
      </c>
      <c r="J101" s="91"/>
    </row>
    <row r="102" spans="1:10" ht="30" x14ac:dyDescent="0.25">
      <c r="A102" s="68">
        <v>94</v>
      </c>
      <c r="B102" s="77" t="s">
        <v>124</v>
      </c>
      <c r="C102" s="59"/>
      <c r="D102" s="80"/>
      <c r="E102" s="80"/>
      <c r="F102" s="80"/>
      <c r="G102" s="80"/>
      <c r="H102" s="80"/>
      <c r="I102" s="80"/>
      <c r="J102" s="64" t="s">
        <v>99</v>
      </c>
    </row>
    <row r="103" spans="1:10" x14ac:dyDescent="0.25">
      <c r="A103" s="68">
        <v>95</v>
      </c>
      <c r="B103" s="85" t="s">
        <v>17</v>
      </c>
      <c r="C103" s="59">
        <f t="shared" si="41"/>
        <v>0</v>
      </c>
      <c r="D103" s="59">
        <v>0</v>
      </c>
      <c r="E103" s="59">
        <v>0</v>
      </c>
      <c r="F103" s="59">
        <v>0</v>
      </c>
      <c r="G103" s="59">
        <v>0</v>
      </c>
      <c r="H103" s="59">
        <v>0</v>
      </c>
      <c r="I103" s="59">
        <v>0</v>
      </c>
      <c r="J103" s="93"/>
    </row>
    <row r="104" spans="1:10" ht="60" customHeight="1" x14ac:dyDescent="0.25">
      <c r="A104" s="68">
        <v>96</v>
      </c>
      <c r="B104" s="77" t="s">
        <v>125</v>
      </c>
      <c r="C104" s="59"/>
      <c r="D104" s="59"/>
      <c r="E104" s="59"/>
      <c r="F104" s="84"/>
      <c r="G104" s="84"/>
      <c r="H104" s="84"/>
      <c r="I104" s="84"/>
      <c r="J104" s="64" t="s">
        <v>99</v>
      </c>
    </row>
    <row r="105" spans="1:10" x14ac:dyDescent="0.25">
      <c r="A105" s="68">
        <v>97</v>
      </c>
      <c r="B105" s="77" t="s">
        <v>17</v>
      </c>
      <c r="C105" s="59">
        <f>D105+E105+F105+G105+H105+I105</f>
        <v>2900</v>
      </c>
      <c r="D105" s="59">
        <v>0</v>
      </c>
      <c r="E105" s="59">
        <v>0</v>
      </c>
      <c r="F105" s="84">
        <v>2900</v>
      </c>
      <c r="G105" s="84">
        <v>0</v>
      </c>
      <c r="H105" s="84">
        <v>0</v>
      </c>
      <c r="I105" s="84">
        <v>0</v>
      </c>
      <c r="J105" s="59"/>
    </row>
    <row r="106" spans="1:10" x14ac:dyDescent="0.25">
      <c r="A106" s="68">
        <v>98</v>
      </c>
      <c r="B106" s="77" t="s">
        <v>12</v>
      </c>
      <c r="C106" s="59">
        <f>D106+E106+F106+G106+H106+I106</f>
        <v>0</v>
      </c>
      <c r="D106" s="59">
        <v>0</v>
      </c>
      <c r="E106" s="59">
        <v>0</v>
      </c>
      <c r="F106" s="84">
        <v>0</v>
      </c>
      <c r="G106" s="84">
        <v>0</v>
      </c>
      <c r="H106" s="84">
        <v>0</v>
      </c>
      <c r="I106" s="84">
        <v>0</v>
      </c>
      <c r="J106" s="59"/>
    </row>
    <row r="107" spans="1:10" ht="30" x14ac:dyDescent="0.25">
      <c r="A107" s="68">
        <v>99</v>
      </c>
      <c r="B107" s="77" t="s">
        <v>127</v>
      </c>
      <c r="C107" s="59"/>
      <c r="D107" s="59"/>
      <c r="E107" s="59"/>
      <c r="F107" s="84"/>
      <c r="G107" s="84"/>
      <c r="H107" s="84"/>
      <c r="I107" s="84"/>
      <c r="J107" s="59" t="s">
        <v>129</v>
      </c>
    </row>
    <row r="108" spans="1:10" x14ac:dyDescent="0.25">
      <c r="A108" s="68">
        <v>100</v>
      </c>
      <c r="B108" s="85" t="s">
        <v>17</v>
      </c>
      <c r="C108" s="59">
        <f t="shared" ref="C108" si="42">D108+E108+F108+G108+H108+I108</f>
        <v>899</v>
      </c>
      <c r="D108" s="59">
        <v>0</v>
      </c>
      <c r="E108" s="59">
        <v>399</v>
      </c>
      <c r="F108" s="84">
        <v>500</v>
      </c>
      <c r="G108" s="84">
        <v>0</v>
      </c>
      <c r="H108" s="84">
        <v>0</v>
      </c>
      <c r="I108" s="84"/>
      <c r="J108" s="59"/>
    </row>
    <row r="109" spans="1:10" ht="33.75" customHeight="1" x14ac:dyDescent="0.25">
      <c r="A109" s="68">
        <v>101</v>
      </c>
      <c r="B109" s="96" t="s">
        <v>87</v>
      </c>
      <c r="C109" s="97"/>
      <c r="D109" s="97"/>
      <c r="E109" s="97"/>
      <c r="F109" s="97"/>
      <c r="G109" s="97"/>
      <c r="H109" s="97"/>
      <c r="I109" s="97"/>
      <c r="J109" s="98"/>
    </row>
    <row r="110" spans="1:10" x14ac:dyDescent="0.25">
      <c r="A110" s="68">
        <v>102</v>
      </c>
      <c r="B110" s="69" t="s">
        <v>26</v>
      </c>
      <c r="C110" s="82">
        <f t="shared" ref="C110:I110" si="43">C111+C112+C113</f>
        <v>0</v>
      </c>
      <c r="D110" s="82">
        <f t="shared" si="43"/>
        <v>0</v>
      </c>
      <c r="E110" s="82">
        <f t="shared" si="43"/>
        <v>0</v>
      </c>
      <c r="F110" s="82">
        <f t="shared" si="43"/>
        <v>0</v>
      </c>
      <c r="G110" s="82">
        <f t="shared" si="43"/>
        <v>0</v>
      </c>
      <c r="H110" s="82">
        <f t="shared" si="43"/>
        <v>0</v>
      </c>
      <c r="I110" s="82">
        <f t="shared" si="43"/>
        <v>0</v>
      </c>
      <c r="J110" s="80"/>
    </row>
    <row r="111" spans="1:10" x14ac:dyDescent="0.25">
      <c r="A111" s="68">
        <v>103</v>
      </c>
      <c r="B111" s="69" t="s">
        <v>11</v>
      </c>
      <c r="C111" s="82">
        <f t="shared" ref="C111:I113" si="44">C115</f>
        <v>0</v>
      </c>
      <c r="D111" s="82">
        <f t="shared" si="44"/>
        <v>0</v>
      </c>
      <c r="E111" s="82">
        <f t="shared" si="44"/>
        <v>0</v>
      </c>
      <c r="F111" s="82">
        <f t="shared" si="44"/>
        <v>0</v>
      </c>
      <c r="G111" s="82">
        <f t="shared" si="44"/>
        <v>0</v>
      </c>
      <c r="H111" s="82">
        <f t="shared" si="44"/>
        <v>0</v>
      </c>
      <c r="I111" s="82">
        <f t="shared" si="44"/>
        <v>0</v>
      </c>
      <c r="J111" s="59"/>
    </row>
    <row r="112" spans="1:10" x14ac:dyDescent="0.25">
      <c r="A112" s="68">
        <v>104</v>
      </c>
      <c r="B112" s="69" t="s">
        <v>12</v>
      </c>
      <c r="C112" s="82">
        <f t="shared" si="44"/>
        <v>0</v>
      </c>
      <c r="D112" s="82">
        <f t="shared" si="44"/>
        <v>0</v>
      </c>
      <c r="E112" s="82">
        <f t="shared" si="44"/>
        <v>0</v>
      </c>
      <c r="F112" s="82">
        <f t="shared" si="44"/>
        <v>0</v>
      </c>
      <c r="G112" s="82">
        <f t="shared" si="44"/>
        <v>0</v>
      </c>
      <c r="H112" s="82">
        <f t="shared" si="44"/>
        <v>0</v>
      </c>
      <c r="I112" s="82">
        <f t="shared" si="44"/>
        <v>0</v>
      </c>
      <c r="J112" s="59"/>
    </row>
    <row r="113" spans="1:10" x14ac:dyDescent="0.25">
      <c r="A113" s="68">
        <v>105</v>
      </c>
      <c r="B113" s="69" t="s">
        <v>7</v>
      </c>
      <c r="C113" s="82">
        <f t="shared" si="44"/>
        <v>0</v>
      </c>
      <c r="D113" s="82">
        <f t="shared" si="44"/>
        <v>0</v>
      </c>
      <c r="E113" s="82">
        <f t="shared" si="44"/>
        <v>0</v>
      </c>
      <c r="F113" s="82">
        <f t="shared" si="44"/>
        <v>0</v>
      </c>
      <c r="G113" s="82">
        <f t="shared" si="44"/>
        <v>0</v>
      </c>
      <c r="H113" s="82">
        <f t="shared" si="44"/>
        <v>0</v>
      </c>
      <c r="I113" s="82">
        <f t="shared" si="44"/>
        <v>0</v>
      </c>
      <c r="J113" s="59"/>
    </row>
    <row r="114" spans="1:10" x14ac:dyDescent="0.25">
      <c r="A114" s="68">
        <v>106</v>
      </c>
      <c r="B114" s="71" t="s">
        <v>8</v>
      </c>
      <c r="C114" s="86">
        <f>C115+C116+C117</f>
        <v>0</v>
      </c>
      <c r="D114" s="83">
        <f t="shared" ref="D114:I114" si="45">D115+D116+D117</f>
        <v>0</v>
      </c>
      <c r="E114" s="83">
        <f t="shared" si="45"/>
        <v>0</v>
      </c>
      <c r="F114" s="83">
        <f t="shared" si="45"/>
        <v>0</v>
      </c>
      <c r="G114" s="83">
        <f t="shared" si="45"/>
        <v>0</v>
      </c>
      <c r="H114" s="83">
        <f t="shared" si="45"/>
        <v>0</v>
      </c>
      <c r="I114" s="83">
        <f t="shared" si="45"/>
        <v>0</v>
      </c>
      <c r="J114" s="80"/>
    </row>
    <row r="115" spans="1:10" x14ac:dyDescent="0.25">
      <c r="A115" s="68">
        <v>107</v>
      </c>
      <c r="B115" s="71" t="s">
        <v>11</v>
      </c>
      <c r="C115" s="83">
        <f>C119</f>
        <v>0</v>
      </c>
      <c r="D115" s="83">
        <f t="shared" ref="D115:I117" si="46">D119</f>
        <v>0</v>
      </c>
      <c r="E115" s="83">
        <f t="shared" si="46"/>
        <v>0</v>
      </c>
      <c r="F115" s="83">
        <f t="shared" si="46"/>
        <v>0</v>
      </c>
      <c r="G115" s="83">
        <f t="shared" si="46"/>
        <v>0</v>
      </c>
      <c r="H115" s="83">
        <f t="shared" si="46"/>
        <v>0</v>
      </c>
      <c r="I115" s="83">
        <f t="shared" si="46"/>
        <v>0</v>
      </c>
      <c r="J115" s="59"/>
    </row>
    <row r="116" spans="1:10" x14ac:dyDescent="0.25">
      <c r="A116" s="68">
        <v>108</v>
      </c>
      <c r="B116" s="71" t="s">
        <v>12</v>
      </c>
      <c r="C116" s="83">
        <f>C120</f>
        <v>0</v>
      </c>
      <c r="D116" s="83">
        <f t="shared" si="46"/>
        <v>0</v>
      </c>
      <c r="E116" s="83">
        <f t="shared" si="46"/>
        <v>0</v>
      </c>
      <c r="F116" s="83">
        <f t="shared" si="46"/>
        <v>0</v>
      </c>
      <c r="G116" s="83">
        <f t="shared" si="46"/>
        <v>0</v>
      </c>
      <c r="H116" s="83">
        <f t="shared" si="46"/>
        <v>0</v>
      </c>
      <c r="I116" s="83">
        <f t="shared" si="46"/>
        <v>0</v>
      </c>
      <c r="J116" s="59"/>
    </row>
    <row r="117" spans="1:10" x14ac:dyDescent="0.25">
      <c r="A117" s="68">
        <v>109</v>
      </c>
      <c r="B117" s="71" t="s">
        <v>7</v>
      </c>
      <c r="C117" s="86">
        <f>C121</f>
        <v>0</v>
      </c>
      <c r="D117" s="86">
        <f t="shared" si="46"/>
        <v>0</v>
      </c>
      <c r="E117" s="86">
        <f t="shared" si="46"/>
        <v>0</v>
      </c>
      <c r="F117" s="86">
        <f t="shared" si="46"/>
        <v>0</v>
      </c>
      <c r="G117" s="86">
        <f t="shared" si="46"/>
        <v>0</v>
      </c>
      <c r="H117" s="86">
        <f t="shared" si="46"/>
        <v>0</v>
      </c>
      <c r="I117" s="86">
        <f t="shared" si="46"/>
        <v>0</v>
      </c>
      <c r="J117" s="59"/>
    </row>
    <row r="118" spans="1:10" ht="30" x14ac:dyDescent="0.25">
      <c r="A118" s="68">
        <v>110</v>
      </c>
      <c r="B118" s="69" t="s">
        <v>126</v>
      </c>
      <c r="C118" s="59"/>
      <c r="D118" s="59"/>
      <c r="E118" s="59"/>
      <c r="F118" s="59"/>
      <c r="G118" s="59"/>
      <c r="H118" s="59"/>
      <c r="I118" s="59"/>
      <c r="J118" s="80" t="s">
        <v>77</v>
      </c>
    </row>
    <row r="119" spans="1:10" x14ac:dyDescent="0.25">
      <c r="A119" s="68">
        <v>111</v>
      </c>
      <c r="B119" s="77" t="s">
        <v>11</v>
      </c>
      <c r="C119" s="59">
        <f t="shared" ref="C119:C121" si="47">D119+E119+F119+G119+H119+I119</f>
        <v>0</v>
      </c>
      <c r="D119" s="59">
        <v>0</v>
      </c>
      <c r="E119" s="59">
        <v>0</v>
      </c>
      <c r="F119" s="59">
        <v>0</v>
      </c>
      <c r="G119" s="59">
        <v>0</v>
      </c>
      <c r="H119" s="59">
        <v>0</v>
      </c>
      <c r="I119" s="59">
        <v>0</v>
      </c>
      <c r="J119" s="80"/>
    </row>
    <row r="120" spans="1:10" x14ac:dyDescent="0.25">
      <c r="A120" s="68">
        <v>112</v>
      </c>
      <c r="B120" s="77" t="s">
        <v>12</v>
      </c>
      <c r="C120" s="59">
        <f t="shared" si="47"/>
        <v>0</v>
      </c>
      <c r="D120" s="59">
        <v>0</v>
      </c>
      <c r="E120" s="59">
        <v>0</v>
      </c>
      <c r="F120" s="59">
        <v>0</v>
      </c>
      <c r="G120" s="59">
        <v>0</v>
      </c>
      <c r="H120" s="59">
        <v>0</v>
      </c>
      <c r="I120" s="59">
        <v>0</v>
      </c>
      <c r="J120" s="80"/>
    </row>
    <row r="121" spans="1:10" x14ac:dyDescent="0.25">
      <c r="A121" s="68">
        <v>113</v>
      </c>
      <c r="B121" s="77" t="s">
        <v>7</v>
      </c>
      <c r="C121" s="59">
        <f t="shared" si="47"/>
        <v>0</v>
      </c>
      <c r="D121" s="59">
        <v>0</v>
      </c>
      <c r="E121" s="59">
        <v>0</v>
      </c>
      <c r="F121" s="59">
        <v>0</v>
      </c>
      <c r="G121" s="59">
        <v>0</v>
      </c>
      <c r="H121" s="59">
        <v>0</v>
      </c>
      <c r="I121" s="59">
        <v>0</v>
      </c>
      <c r="J121" s="80"/>
    </row>
    <row r="124" spans="1:10" x14ac:dyDescent="0.25">
      <c r="C124" s="87"/>
    </row>
    <row r="125" spans="1:10" x14ac:dyDescent="0.25">
      <c r="C125" s="87"/>
    </row>
    <row r="126" spans="1:10" x14ac:dyDescent="0.25">
      <c r="C126" s="87"/>
    </row>
    <row r="128" spans="1:10" x14ac:dyDescent="0.25">
      <c r="C128" s="87"/>
    </row>
  </sheetData>
  <mergeCells count="13">
    <mergeCell ref="E1:J1"/>
    <mergeCell ref="E2:J2"/>
    <mergeCell ref="B109:J109"/>
    <mergeCell ref="A3:J4"/>
    <mergeCell ref="A6:A7"/>
    <mergeCell ref="B6:B7"/>
    <mergeCell ref="C6:I6"/>
    <mergeCell ref="J6:J7"/>
    <mergeCell ref="B17:J17"/>
    <mergeCell ref="B30:J30"/>
    <mergeCell ref="B57:J57"/>
    <mergeCell ref="B75:J75"/>
    <mergeCell ref="B88:J88"/>
  </mergeCells>
  <pageMargins left="0.11811023622047245" right="0.11811023622047245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Q168"/>
  <sheetViews>
    <sheetView topLeftCell="A135" workbookViewId="0">
      <selection activeCell="P98" sqref="P98:Q168"/>
    </sheetView>
  </sheetViews>
  <sheetFormatPr defaultRowHeight="15" x14ac:dyDescent="0.25"/>
  <cols>
    <col min="2" max="2" width="23.7109375" customWidth="1"/>
    <col min="3" max="3" width="11.28515625" customWidth="1"/>
    <col min="16" max="16" width="12.28515625" customWidth="1"/>
  </cols>
  <sheetData>
    <row r="3" spans="1:17" x14ac:dyDescent="0.25">
      <c r="A3" s="115" t="s">
        <v>0</v>
      </c>
      <c r="B3" s="117" t="s">
        <v>1</v>
      </c>
      <c r="C3" s="119" t="s">
        <v>2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1"/>
      <c r="O3" s="122" t="s">
        <v>29</v>
      </c>
    </row>
    <row r="4" spans="1:17" x14ac:dyDescent="0.25">
      <c r="A4" s="116"/>
      <c r="B4" s="118"/>
      <c r="C4" s="2" t="s">
        <v>3</v>
      </c>
      <c r="D4" s="2">
        <v>2014</v>
      </c>
      <c r="E4" s="2">
        <v>2015</v>
      </c>
      <c r="F4" s="2">
        <v>2016</v>
      </c>
      <c r="G4" s="2">
        <v>2017</v>
      </c>
      <c r="H4" s="2">
        <v>2018</v>
      </c>
      <c r="I4" s="2">
        <v>2019</v>
      </c>
      <c r="J4" s="42">
        <v>2020</v>
      </c>
      <c r="K4" s="2">
        <v>2021</v>
      </c>
      <c r="L4" s="2">
        <v>2022</v>
      </c>
      <c r="M4" s="2">
        <v>2023</v>
      </c>
      <c r="N4" s="2">
        <v>2024</v>
      </c>
      <c r="O4" s="123"/>
    </row>
    <row r="5" spans="1:17" x14ac:dyDescent="0.25">
      <c r="A5" s="3">
        <v>1</v>
      </c>
      <c r="B5" s="4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42">
        <v>10</v>
      </c>
      <c r="K5" s="2">
        <v>11</v>
      </c>
      <c r="L5" s="2">
        <v>12</v>
      </c>
      <c r="M5" s="2">
        <v>13</v>
      </c>
      <c r="N5" s="2">
        <v>14</v>
      </c>
      <c r="O5" s="5">
        <v>15</v>
      </c>
    </row>
    <row r="6" spans="1:17" ht="45" x14ac:dyDescent="0.25">
      <c r="A6" s="3">
        <v>1</v>
      </c>
      <c r="B6" s="6" t="s">
        <v>4</v>
      </c>
      <c r="C6" s="7">
        <f>C7+C8+C9</f>
        <v>1093088.6299999999</v>
      </c>
      <c r="D6" s="7">
        <f t="shared" ref="D6:N6" si="0">D7+D8+D9</f>
        <v>65755.199999999997</v>
      </c>
      <c r="E6" s="7">
        <f t="shared" si="0"/>
        <v>70818.399999999994</v>
      </c>
      <c r="F6" s="7">
        <f t="shared" si="0"/>
        <v>106824.00000000001</v>
      </c>
      <c r="G6" s="7">
        <f t="shared" si="0"/>
        <v>67839.830000000016</v>
      </c>
      <c r="H6" s="7">
        <f t="shared" si="0"/>
        <v>97901.900000000009</v>
      </c>
      <c r="I6" s="7">
        <f t="shared" si="0"/>
        <v>159122.19999999998</v>
      </c>
      <c r="J6" s="43">
        <f t="shared" si="0"/>
        <v>105252.5</v>
      </c>
      <c r="K6" s="7">
        <f t="shared" si="0"/>
        <v>106915.90000000001</v>
      </c>
      <c r="L6" s="7">
        <f t="shared" si="0"/>
        <v>116877.1</v>
      </c>
      <c r="M6" s="7">
        <f t="shared" si="0"/>
        <v>96960.3</v>
      </c>
      <c r="N6" s="7">
        <f t="shared" si="0"/>
        <v>98821.3</v>
      </c>
      <c r="O6" s="8"/>
      <c r="P6" s="56">
        <f t="shared" ref="P6:P17" si="1">SUM(D6:O6)</f>
        <v>1093088.6300000001</v>
      </c>
      <c r="Q6" s="56">
        <f>C6-P6</f>
        <v>0</v>
      </c>
    </row>
    <row r="7" spans="1:17" x14ac:dyDescent="0.25">
      <c r="A7" s="3">
        <v>2</v>
      </c>
      <c r="B7" s="6" t="s">
        <v>5</v>
      </c>
      <c r="C7" s="7">
        <f t="shared" ref="C7:N8" si="2">C24+C36+C81+C99+C121+C158</f>
        <v>835312.39999999991</v>
      </c>
      <c r="D7" s="7">
        <f t="shared" si="2"/>
        <v>65667.099999999991</v>
      </c>
      <c r="E7" s="7">
        <f t="shared" si="2"/>
        <v>54582.1</v>
      </c>
      <c r="F7" s="7">
        <f t="shared" si="2"/>
        <v>72005.400000000009</v>
      </c>
      <c r="G7" s="7">
        <f t="shared" si="2"/>
        <v>64120.700000000004</v>
      </c>
      <c r="H7" s="7">
        <f t="shared" si="2"/>
        <v>80048.700000000012</v>
      </c>
      <c r="I7" s="7">
        <f t="shared" si="2"/>
        <v>94292.9</v>
      </c>
      <c r="J7" s="43">
        <f t="shared" si="2"/>
        <v>87053.2</v>
      </c>
      <c r="K7" s="7">
        <f t="shared" si="2"/>
        <v>81178.900000000009</v>
      </c>
      <c r="L7" s="7">
        <f t="shared" si="2"/>
        <v>81050.400000000009</v>
      </c>
      <c r="M7" s="7">
        <f t="shared" si="2"/>
        <v>76728</v>
      </c>
      <c r="N7" s="7">
        <f t="shared" si="2"/>
        <v>78585</v>
      </c>
      <c r="O7" s="8"/>
      <c r="P7" s="56">
        <f t="shared" si="1"/>
        <v>835312.4</v>
      </c>
      <c r="Q7" s="56">
        <f t="shared" ref="Q7:Q21" si="3">C7-P7</f>
        <v>0</v>
      </c>
    </row>
    <row r="8" spans="1:17" x14ac:dyDescent="0.25">
      <c r="A8" s="3">
        <v>3</v>
      </c>
      <c r="B8" s="6" t="s">
        <v>6</v>
      </c>
      <c r="C8" s="7">
        <f t="shared" si="2"/>
        <v>169465.22999999998</v>
      </c>
      <c r="D8" s="7">
        <f t="shared" si="2"/>
        <v>88.1</v>
      </c>
      <c r="E8" s="7">
        <f t="shared" si="2"/>
        <v>16236.300000000001</v>
      </c>
      <c r="F8" s="7">
        <f t="shared" si="2"/>
        <v>20059.800000000003</v>
      </c>
      <c r="G8" s="7">
        <f t="shared" si="2"/>
        <v>1726.53</v>
      </c>
      <c r="H8" s="7">
        <f t="shared" si="2"/>
        <v>14869.2</v>
      </c>
      <c r="I8" s="7">
        <f t="shared" si="2"/>
        <v>53811.299999999996</v>
      </c>
      <c r="J8" s="43">
        <f t="shared" si="2"/>
        <v>13857.7</v>
      </c>
      <c r="K8" s="7">
        <f t="shared" si="2"/>
        <v>15331</v>
      </c>
      <c r="L8" s="7">
        <f t="shared" si="2"/>
        <v>21556.7</v>
      </c>
      <c r="M8" s="7">
        <f t="shared" si="2"/>
        <v>5962.3</v>
      </c>
      <c r="N8" s="7">
        <f t="shared" si="2"/>
        <v>5966.3</v>
      </c>
      <c r="O8" s="8"/>
      <c r="P8" s="56">
        <f t="shared" si="1"/>
        <v>169465.22999999998</v>
      </c>
      <c r="Q8" s="56">
        <f t="shared" si="3"/>
        <v>0</v>
      </c>
    </row>
    <row r="9" spans="1:17" ht="30" x14ac:dyDescent="0.25">
      <c r="A9" s="3">
        <v>4</v>
      </c>
      <c r="B9" s="6" t="s">
        <v>7</v>
      </c>
      <c r="C9" s="7">
        <f t="shared" ref="C9:N9" si="4">C83+C160</f>
        <v>88311</v>
      </c>
      <c r="D9" s="7">
        <f t="shared" si="4"/>
        <v>0</v>
      </c>
      <c r="E9" s="7">
        <f t="shared" si="4"/>
        <v>0</v>
      </c>
      <c r="F9" s="7">
        <f t="shared" si="4"/>
        <v>14758.8</v>
      </c>
      <c r="G9" s="7">
        <f t="shared" si="4"/>
        <v>1992.6</v>
      </c>
      <c r="H9" s="7">
        <f t="shared" si="4"/>
        <v>2984</v>
      </c>
      <c r="I9" s="7">
        <f t="shared" si="4"/>
        <v>11018</v>
      </c>
      <c r="J9" s="43">
        <f t="shared" si="4"/>
        <v>4341.6000000000004</v>
      </c>
      <c r="K9" s="7">
        <f t="shared" si="4"/>
        <v>10406</v>
      </c>
      <c r="L9" s="7">
        <f t="shared" si="4"/>
        <v>14270</v>
      </c>
      <c r="M9" s="7">
        <f t="shared" si="4"/>
        <v>14270</v>
      </c>
      <c r="N9" s="7">
        <f t="shared" si="4"/>
        <v>14270</v>
      </c>
      <c r="O9" s="8"/>
      <c r="P9" s="56">
        <f t="shared" si="1"/>
        <v>88311</v>
      </c>
      <c r="Q9" s="56">
        <f t="shared" si="3"/>
        <v>0</v>
      </c>
    </row>
    <row r="10" spans="1:17" ht="45" x14ac:dyDescent="0.25">
      <c r="A10" s="3">
        <v>5</v>
      </c>
      <c r="B10" s="9" t="s">
        <v>8</v>
      </c>
      <c r="C10" s="10">
        <f t="shared" ref="C10:N10" si="5">C11+C12+C13</f>
        <v>1093088.6299999999</v>
      </c>
      <c r="D10" s="10">
        <f t="shared" si="5"/>
        <v>65755.199999999997</v>
      </c>
      <c r="E10" s="10">
        <f t="shared" si="5"/>
        <v>70818.399999999994</v>
      </c>
      <c r="F10" s="10">
        <f t="shared" si="5"/>
        <v>106824.00000000001</v>
      </c>
      <c r="G10" s="10">
        <f t="shared" si="5"/>
        <v>67839.830000000016</v>
      </c>
      <c r="H10" s="10">
        <f t="shared" si="5"/>
        <v>97901.900000000009</v>
      </c>
      <c r="I10" s="10">
        <f t="shared" si="5"/>
        <v>159122.19999999998</v>
      </c>
      <c r="J10" s="44">
        <f t="shared" si="5"/>
        <v>105252.5</v>
      </c>
      <c r="K10" s="10">
        <f t="shared" si="5"/>
        <v>106915.90000000001</v>
      </c>
      <c r="L10" s="10">
        <f t="shared" si="5"/>
        <v>116877.1</v>
      </c>
      <c r="M10" s="10">
        <f t="shared" si="5"/>
        <v>96960.3</v>
      </c>
      <c r="N10" s="10">
        <f t="shared" si="5"/>
        <v>98821.3</v>
      </c>
      <c r="O10" s="11"/>
      <c r="P10" s="56">
        <f t="shared" si="1"/>
        <v>1093088.6300000001</v>
      </c>
      <c r="Q10" s="56">
        <f t="shared" si="3"/>
        <v>0</v>
      </c>
    </row>
    <row r="11" spans="1:17" x14ac:dyDescent="0.25">
      <c r="A11" s="3">
        <v>6</v>
      </c>
      <c r="B11" s="9" t="s">
        <v>5</v>
      </c>
      <c r="C11" s="10">
        <f>C15+C19+C21</f>
        <v>835312.39999999991</v>
      </c>
      <c r="D11" s="10">
        <f t="shared" ref="D11:N11" si="6">D15+D19+D21</f>
        <v>65667.099999999991</v>
      </c>
      <c r="E11" s="10">
        <f t="shared" si="6"/>
        <v>54582.1</v>
      </c>
      <c r="F11" s="10">
        <f t="shared" si="6"/>
        <v>72005.400000000009</v>
      </c>
      <c r="G11" s="10">
        <f t="shared" si="6"/>
        <v>64120.700000000004</v>
      </c>
      <c r="H11" s="10">
        <f t="shared" si="6"/>
        <v>80048.700000000012</v>
      </c>
      <c r="I11" s="10">
        <f t="shared" si="6"/>
        <v>94292.9</v>
      </c>
      <c r="J11" s="44">
        <f t="shared" si="6"/>
        <v>87053.2</v>
      </c>
      <c r="K11" s="10">
        <f t="shared" si="6"/>
        <v>81178.900000000009</v>
      </c>
      <c r="L11" s="10">
        <f t="shared" si="6"/>
        <v>81050.400000000009</v>
      </c>
      <c r="M11" s="10">
        <f t="shared" si="6"/>
        <v>76728</v>
      </c>
      <c r="N11" s="10">
        <f t="shared" si="6"/>
        <v>78585</v>
      </c>
      <c r="O11" s="11"/>
      <c r="P11" s="56">
        <f t="shared" si="1"/>
        <v>835312.4</v>
      </c>
      <c r="Q11" s="56">
        <f t="shared" si="3"/>
        <v>0</v>
      </c>
    </row>
    <row r="12" spans="1:17" x14ac:dyDescent="0.25">
      <c r="A12" s="3">
        <v>7</v>
      </c>
      <c r="B12" s="9" t="s">
        <v>6</v>
      </c>
      <c r="C12" s="12">
        <f>C16</f>
        <v>169465.22999999998</v>
      </c>
      <c r="D12" s="12">
        <f t="shared" ref="D12:N13" si="7">D16</f>
        <v>88.1</v>
      </c>
      <c r="E12" s="12">
        <f t="shared" si="7"/>
        <v>16236.300000000001</v>
      </c>
      <c r="F12" s="12">
        <f t="shared" si="7"/>
        <v>20059.800000000003</v>
      </c>
      <c r="G12" s="12">
        <f t="shared" si="7"/>
        <v>1726.53</v>
      </c>
      <c r="H12" s="12">
        <f t="shared" si="7"/>
        <v>14869.2</v>
      </c>
      <c r="I12" s="12">
        <f t="shared" si="7"/>
        <v>53811.299999999996</v>
      </c>
      <c r="J12" s="45">
        <f t="shared" si="7"/>
        <v>13857.7</v>
      </c>
      <c r="K12" s="12">
        <f t="shared" si="7"/>
        <v>15331</v>
      </c>
      <c r="L12" s="12">
        <f t="shared" si="7"/>
        <v>21556.7</v>
      </c>
      <c r="M12" s="12">
        <f t="shared" si="7"/>
        <v>5962.3</v>
      </c>
      <c r="N12" s="12">
        <f t="shared" si="7"/>
        <v>5966.3</v>
      </c>
      <c r="O12" s="11"/>
      <c r="P12" s="56">
        <f t="shared" si="1"/>
        <v>169465.22999999998</v>
      </c>
      <c r="Q12" s="56">
        <f t="shared" si="3"/>
        <v>0</v>
      </c>
    </row>
    <row r="13" spans="1:17" ht="30" x14ac:dyDescent="0.25">
      <c r="A13" s="3">
        <v>8</v>
      </c>
      <c r="B13" s="9" t="s">
        <v>7</v>
      </c>
      <c r="C13" s="10">
        <f>C17</f>
        <v>88311</v>
      </c>
      <c r="D13" s="10">
        <f t="shared" si="7"/>
        <v>0</v>
      </c>
      <c r="E13" s="10">
        <f t="shared" si="7"/>
        <v>0</v>
      </c>
      <c r="F13" s="10">
        <f t="shared" si="7"/>
        <v>14758.8</v>
      </c>
      <c r="G13" s="10">
        <f t="shared" si="7"/>
        <v>1992.6</v>
      </c>
      <c r="H13" s="10">
        <f t="shared" si="7"/>
        <v>2984</v>
      </c>
      <c r="I13" s="10">
        <f t="shared" si="7"/>
        <v>11018</v>
      </c>
      <c r="J13" s="44">
        <f t="shared" si="7"/>
        <v>4341.6000000000004</v>
      </c>
      <c r="K13" s="10">
        <f t="shared" si="7"/>
        <v>10406</v>
      </c>
      <c r="L13" s="10">
        <f t="shared" si="7"/>
        <v>14270</v>
      </c>
      <c r="M13" s="10">
        <f t="shared" si="7"/>
        <v>14270</v>
      </c>
      <c r="N13" s="10">
        <f t="shared" si="7"/>
        <v>14270</v>
      </c>
      <c r="O13" s="11"/>
      <c r="P13" s="56">
        <f t="shared" si="1"/>
        <v>88311</v>
      </c>
      <c r="Q13" s="56">
        <f t="shared" si="3"/>
        <v>0</v>
      </c>
    </row>
    <row r="14" spans="1:17" ht="60" x14ac:dyDescent="0.25">
      <c r="A14" s="3">
        <v>9</v>
      </c>
      <c r="B14" s="1" t="s">
        <v>27</v>
      </c>
      <c r="C14" s="10">
        <f>C15+C16+C17</f>
        <v>1092601.6299999999</v>
      </c>
      <c r="D14" s="10">
        <f t="shared" ref="D14:N14" si="8">D15+D16+D17</f>
        <v>65755.199999999997</v>
      </c>
      <c r="E14" s="10">
        <f t="shared" si="8"/>
        <v>70818.399999999994</v>
      </c>
      <c r="F14" s="10">
        <f t="shared" si="8"/>
        <v>106824.00000000001</v>
      </c>
      <c r="G14" s="10">
        <f t="shared" si="8"/>
        <v>67839.830000000016</v>
      </c>
      <c r="H14" s="10">
        <f t="shared" si="8"/>
        <v>97901.900000000009</v>
      </c>
      <c r="I14" s="10">
        <f t="shared" si="8"/>
        <v>158975.19999999998</v>
      </c>
      <c r="J14" s="44">
        <f t="shared" si="8"/>
        <v>104912.5</v>
      </c>
      <c r="K14" s="10">
        <f t="shared" si="8"/>
        <v>106915.90000000001</v>
      </c>
      <c r="L14" s="10">
        <f t="shared" si="8"/>
        <v>116877.1</v>
      </c>
      <c r="M14" s="10">
        <f t="shared" si="8"/>
        <v>96960.3</v>
      </c>
      <c r="N14" s="10">
        <f t="shared" si="8"/>
        <v>98821.3</v>
      </c>
      <c r="O14" s="11"/>
      <c r="P14" s="56">
        <f t="shared" si="1"/>
        <v>1092601.6300000001</v>
      </c>
      <c r="Q14" s="56">
        <f t="shared" si="3"/>
        <v>0</v>
      </c>
    </row>
    <row r="15" spans="1:17" x14ac:dyDescent="0.25">
      <c r="A15" s="3">
        <v>10</v>
      </c>
      <c r="B15" s="13" t="s">
        <v>5</v>
      </c>
      <c r="C15" s="10">
        <f>C27+C42+C85+C102+C127+C162</f>
        <v>834825.39999999991</v>
      </c>
      <c r="D15" s="10">
        <f>D27+D42+D85+D102+D127+D162</f>
        <v>65667.099999999991</v>
      </c>
      <c r="E15" s="10">
        <f t="shared" ref="E15:N16" si="9">E27+E42+E85+E102+E127+E162</f>
        <v>54582.1</v>
      </c>
      <c r="F15" s="10">
        <f t="shared" si="9"/>
        <v>72005.400000000009</v>
      </c>
      <c r="G15" s="10">
        <f t="shared" si="9"/>
        <v>64120.700000000004</v>
      </c>
      <c r="H15" s="10">
        <f t="shared" si="9"/>
        <v>80048.700000000012</v>
      </c>
      <c r="I15" s="10">
        <f t="shared" si="9"/>
        <v>94145.9</v>
      </c>
      <c r="J15" s="44">
        <f t="shared" si="9"/>
        <v>86713.2</v>
      </c>
      <c r="K15" s="10">
        <f t="shared" si="9"/>
        <v>81178.900000000009</v>
      </c>
      <c r="L15" s="10">
        <f t="shared" si="9"/>
        <v>81050.400000000009</v>
      </c>
      <c r="M15" s="10">
        <f t="shared" si="9"/>
        <v>76728</v>
      </c>
      <c r="N15" s="10">
        <f t="shared" si="9"/>
        <v>78585</v>
      </c>
      <c r="O15" s="11"/>
      <c r="P15" s="56">
        <f t="shared" si="1"/>
        <v>834825.4</v>
      </c>
      <c r="Q15" s="56">
        <f t="shared" si="3"/>
        <v>0</v>
      </c>
    </row>
    <row r="16" spans="1:17" x14ac:dyDescent="0.25">
      <c r="A16" s="3">
        <v>11</v>
      </c>
      <c r="B16" s="13" t="s">
        <v>6</v>
      </c>
      <c r="C16" s="10">
        <f>C28+C43+C86+C103+C128+C163</f>
        <v>169465.22999999998</v>
      </c>
      <c r="D16" s="10">
        <f>D28+D43+D86+D103+D128+D163</f>
        <v>88.1</v>
      </c>
      <c r="E16" s="10">
        <f t="shared" si="9"/>
        <v>16236.300000000001</v>
      </c>
      <c r="F16" s="10">
        <f t="shared" si="9"/>
        <v>20059.800000000003</v>
      </c>
      <c r="G16" s="10">
        <f t="shared" si="9"/>
        <v>1726.53</v>
      </c>
      <c r="H16" s="10">
        <f t="shared" si="9"/>
        <v>14869.2</v>
      </c>
      <c r="I16" s="10">
        <f t="shared" si="9"/>
        <v>53811.299999999996</v>
      </c>
      <c r="J16" s="44">
        <f t="shared" si="9"/>
        <v>13857.7</v>
      </c>
      <c r="K16" s="10">
        <f t="shared" si="9"/>
        <v>15331</v>
      </c>
      <c r="L16" s="10">
        <f t="shared" si="9"/>
        <v>21556.7</v>
      </c>
      <c r="M16" s="10">
        <f t="shared" si="9"/>
        <v>5962.3</v>
      </c>
      <c r="N16" s="10">
        <f t="shared" si="9"/>
        <v>5966.3</v>
      </c>
      <c r="O16" s="11"/>
      <c r="P16" s="56">
        <f t="shared" si="1"/>
        <v>169465.22999999998</v>
      </c>
      <c r="Q16" s="56">
        <f t="shared" si="3"/>
        <v>0</v>
      </c>
    </row>
    <row r="17" spans="1:17" ht="30" x14ac:dyDescent="0.25">
      <c r="A17" s="3">
        <v>12</v>
      </c>
      <c r="B17" s="13" t="s">
        <v>7</v>
      </c>
      <c r="C17" s="10">
        <f>C87+C164</f>
        <v>88311</v>
      </c>
      <c r="D17" s="10">
        <f>D87+D164</f>
        <v>0</v>
      </c>
      <c r="E17" s="10">
        <f t="shared" ref="E17:N17" si="10">E87+E164</f>
        <v>0</v>
      </c>
      <c r="F17" s="10">
        <f t="shared" si="10"/>
        <v>14758.8</v>
      </c>
      <c r="G17" s="10">
        <f t="shared" si="10"/>
        <v>1992.6</v>
      </c>
      <c r="H17" s="10">
        <f t="shared" si="10"/>
        <v>2984</v>
      </c>
      <c r="I17" s="10">
        <f t="shared" si="10"/>
        <v>11018</v>
      </c>
      <c r="J17" s="44">
        <f t="shared" si="10"/>
        <v>4341.6000000000004</v>
      </c>
      <c r="K17" s="10">
        <f t="shared" si="10"/>
        <v>10406</v>
      </c>
      <c r="L17" s="10">
        <f t="shared" si="10"/>
        <v>14270</v>
      </c>
      <c r="M17" s="10">
        <f t="shared" si="10"/>
        <v>14270</v>
      </c>
      <c r="N17" s="10">
        <f t="shared" si="10"/>
        <v>14270</v>
      </c>
      <c r="O17" s="11"/>
      <c r="P17" s="56">
        <f t="shared" si="1"/>
        <v>88311</v>
      </c>
      <c r="Q17" s="56">
        <f t="shared" si="3"/>
        <v>0</v>
      </c>
    </row>
    <row r="18" spans="1:17" ht="75" x14ac:dyDescent="0.25">
      <c r="A18" s="3">
        <v>13</v>
      </c>
      <c r="B18" s="1" t="s">
        <v>28</v>
      </c>
      <c r="C18" s="10"/>
      <c r="D18" s="10"/>
      <c r="E18" s="10"/>
      <c r="F18" s="10"/>
      <c r="G18" s="10"/>
      <c r="H18" s="10"/>
      <c r="I18" s="10"/>
      <c r="J18" s="44"/>
      <c r="K18" s="10"/>
      <c r="L18" s="10"/>
      <c r="M18" s="10"/>
      <c r="N18" s="10"/>
      <c r="O18" s="10"/>
      <c r="Q18" s="56">
        <f t="shared" si="3"/>
        <v>0</v>
      </c>
    </row>
    <row r="19" spans="1:17" x14ac:dyDescent="0.25">
      <c r="A19" s="3">
        <v>14</v>
      </c>
      <c r="B19" s="13" t="s">
        <v>5</v>
      </c>
      <c r="C19" s="10">
        <f>C45</f>
        <v>147</v>
      </c>
      <c r="D19" s="10">
        <f>D45</f>
        <v>0</v>
      </c>
      <c r="E19" s="10">
        <f t="shared" ref="E19:N19" si="11">E45</f>
        <v>0</v>
      </c>
      <c r="F19" s="10">
        <f t="shared" si="11"/>
        <v>0</v>
      </c>
      <c r="G19" s="10">
        <f t="shared" si="11"/>
        <v>0</v>
      </c>
      <c r="H19" s="10">
        <f t="shared" si="11"/>
        <v>0</v>
      </c>
      <c r="I19" s="10">
        <f t="shared" si="11"/>
        <v>147</v>
      </c>
      <c r="J19" s="44">
        <f t="shared" si="11"/>
        <v>0</v>
      </c>
      <c r="K19" s="10">
        <f t="shared" si="11"/>
        <v>0</v>
      </c>
      <c r="L19" s="10">
        <f t="shared" si="11"/>
        <v>0</v>
      </c>
      <c r="M19" s="10">
        <f t="shared" si="11"/>
        <v>0</v>
      </c>
      <c r="N19" s="10">
        <f t="shared" si="11"/>
        <v>0</v>
      </c>
      <c r="O19" s="11"/>
      <c r="P19" s="56">
        <f>SUM(D19:O19)</f>
        <v>147</v>
      </c>
      <c r="Q19" s="56">
        <f t="shared" si="3"/>
        <v>0</v>
      </c>
    </row>
    <row r="20" spans="1:17" ht="45" x14ac:dyDescent="0.25">
      <c r="A20" s="3">
        <v>15</v>
      </c>
      <c r="B20" s="1" t="s">
        <v>82</v>
      </c>
      <c r="C20" s="10"/>
      <c r="D20" s="10"/>
      <c r="E20" s="10"/>
      <c r="F20" s="10"/>
      <c r="G20" s="10"/>
      <c r="H20" s="10"/>
      <c r="I20" s="10"/>
      <c r="J20" s="44"/>
      <c r="K20" s="10"/>
      <c r="L20" s="10"/>
      <c r="M20" s="10"/>
      <c r="N20" s="10"/>
      <c r="O20" s="11"/>
      <c r="Q20" s="56">
        <f t="shared" si="3"/>
        <v>0</v>
      </c>
    </row>
    <row r="21" spans="1:17" x14ac:dyDescent="0.25">
      <c r="A21" s="3">
        <v>16</v>
      </c>
      <c r="B21" s="13" t="s">
        <v>5</v>
      </c>
      <c r="C21" s="10">
        <f>C130</f>
        <v>340</v>
      </c>
      <c r="D21" s="10">
        <f>D130</f>
        <v>0</v>
      </c>
      <c r="E21" s="10">
        <f t="shared" ref="E21:N21" si="12">E130</f>
        <v>0</v>
      </c>
      <c r="F21" s="10">
        <f t="shared" si="12"/>
        <v>0</v>
      </c>
      <c r="G21" s="10">
        <f t="shared" si="12"/>
        <v>0</v>
      </c>
      <c r="H21" s="10">
        <f t="shared" si="12"/>
        <v>0</v>
      </c>
      <c r="I21" s="10">
        <f t="shared" si="12"/>
        <v>0</v>
      </c>
      <c r="J21" s="44">
        <f t="shared" si="12"/>
        <v>340</v>
      </c>
      <c r="K21" s="10">
        <f t="shared" si="12"/>
        <v>0</v>
      </c>
      <c r="L21" s="10">
        <f t="shared" si="12"/>
        <v>0</v>
      </c>
      <c r="M21" s="10">
        <f t="shared" si="12"/>
        <v>0</v>
      </c>
      <c r="N21" s="10">
        <f t="shared" si="12"/>
        <v>0</v>
      </c>
      <c r="O21" s="11"/>
      <c r="P21" s="56">
        <f>SUM(D21:O21)</f>
        <v>340</v>
      </c>
      <c r="Q21" s="56">
        <f t="shared" si="3"/>
        <v>0</v>
      </c>
    </row>
    <row r="22" spans="1:17" x14ac:dyDescent="0.25">
      <c r="A22" s="3">
        <v>17</v>
      </c>
      <c r="B22" s="111" t="s">
        <v>9</v>
      </c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</row>
    <row r="23" spans="1:17" ht="45" x14ac:dyDescent="0.25">
      <c r="A23" s="3">
        <v>18</v>
      </c>
      <c r="B23" s="6" t="s">
        <v>10</v>
      </c>
      <c r="C23" s="14">
        <f>C24+C25</f>
        <v>449591.9</v>
      </c>
      <c r="D23" s="14">
        <f t="shared" ref="D23:N23" si="13">D24+D25</f>
        <v>31998.399999999998</v>
      </c>
      <c r="E23" s="14">
        <f t="shared" si="13"/>
        <v>30827.5</v>
      </c>
      <c r="F23" s="14">
        <f t="shared" si="13"/>
        <v>35071.699999999997</v>
      </c>
      <c r="G23" s="14">
        <f t="shared" si="13"/>
        <v>34595.700000000004</v>
      </c>
      <c r="H23" s="14">
        <f t="shared" si="13"/>
        <v>38517.899999999994</v>
      </c>
      <c r="I23" s="14">
        <f t="shared" si="13"/>
        <v>37815.1</v>
      </c>
      <c r="J23" s="46">
        <f t="shared" si="13"/>
        <v>38606.1</v>
      </c>
      <c r="K23" s="14">
        <f t="shared" si="13"/>
        <v>47679.5</v>
      </c>
      <c r="L23" s="14">
        <f t="shared" si="13"/>
        <v>49420</v>
      </c>
      <c r="M23" s="14">
        <f t="shared" si="13"/>
        <v>51480</v>
      </c>
      <c r="N23" s="14">
        <f t="shared" si="13"/>
        <v>53580</v>
      </c>
      <c r="O23" s="11"/>
      <c r="P23" s="56">
        <f t="shared" ref="P23:P78" si="14">SUM(D23:O23)</f>
        <v>449591.9</v>
      </c>
      <c r="Q23" s="56">
        <f t="shared" ref="Q23:Q78" si="15">C23-P23</f>
        <v>0</v>
      </c>
    </row>
    <row r="24" spans="1:17" x14ac:dyDescent="0.25">
      <c r="A24" s="3">
        <v>19</v>
      </c>
      <c r="B24" s="6" t="s">
        <v>11</v>
      </c>
      <c r="C24" s="14">
        <f>C27</f>
        <v>449296.2</v>
      </c>
      <c r="D24" s="14">
        <f t="shared" ref="D24:N25" si="16">D27</f>
        <v>31998.399999999998</v>
      </c>
      <c r="E24" s="14">
        <f t="shared" si="16"/>
        <v>30827.5</v>
      </c>
      <c r="F24" s="14">
        <f t="shared" si="16"/>
        <v>35071.699999999997</v>
      </c>
      <c r="G24" s="14">
        <f t="shared" si="16"/>
        <v>34595.700000000004</v>
      </c>
      <c r="H24" s="14">
        <f t="shared" si="16"/>
        <v>38222.199999999997</v>
      </c>
      <c r="I24" s="14">
        <f t="shared" si="16"/>
        <v>37815.1</v>
      </c>
      <c r="J24" s="46">
        <f t="shared" si="16"/>
        <v>38606.1</v>
      </c>
      <c r="K24" s="14">
        <f t="shared" si="16"/>
        <v>47679.5</v>
      </c>
      <c r="L24" s="14">
        <f t="shared" si="16"/>
        <v>49420</v>
      </c>
      <c r="M24" s="14">
        <f t="shared" si="16"/>
        <v>51480</v>
      </c>
      <c r="N24" s="14">
        <f t="shared" si="16"/>
        <v>53580</v>
      </c>
      <c r="O24" s="11"/>
      <c r="P24" s="56">
        <f t="shared" si="14"/>
        <v>449296.2</v>
      </c>
      <c r="Q24" s="56">
        <f t="shared" si="15"/>
        <v>0</v>
      </c>
    </row>
    <row r="25" spans="1:17" x14ac:dyDescent="0.25">
      <c r="A25" s="3">
        <v>20</v>
      </c>
      <c r="B25" s="6" t="s">
        <v>12</v>
      </c>
      <c r="C25" s="14">
        <f>C28</f>
        <v>295.7</v>
      </c>
      <c r="D25" s="14">
        <f t="shared" si="16"/>
        <v>0</v>
      </c>
      <c r="E25" s="14">
        <f t="shared" si="16"/>
        <v>0</v>
      </c>
      <c r="F25" s="14">
        <f t="shared" si="16"/>
        <v>0</v>
      </c>
      <c r="G25" s="14">
        <f t="shared" si="16"/>
        <v>0</v>
      </c>
      <c r="H25" s="14">
        <f t="shared" si="16"/>
        <v>295.7</v>
      </c>
      <c r="I25" s="14">
        <f t="shared" si="16"/>
        <v>0</v>
      </c>
      <c r="J25" s="46">
        <f t="shared" si="16"/>
        <v>0</v>
      </c>
      <c r="K25" s="14">
        <f t="shared" si="16"/>
        <v>0</v>
      </c>
      <c r="L25" s="14">
        <f t="shared" si="16"/>
        <v>0</v>
      </c>
      <c r="M25" s="14">
        <f t="shared" si="16"/>
        <v>0</v>
      </c>
      <c r="N25" s="14">
        <f t="shared" si="16"/>
        <v>0</v>
      </c>
      <c r="O25" s="11"/>
      <c r="P25" s="56">
        <f t="shared" si="14"/>
        <v>295.7</v>
      </c>
      <c r="Q25" s="56">
        <f t="shared" si="15"/>
        <v>0</v>
      </c>
    </row>
    <row r="26" spans="1:17" ht="45" x14ac:dyDescent="0.25">
      <c r="A26" s="3">
        <v>21</v>
      </c>
      <c r="B26" s="9" t="s">
        <v>8</v>
      </c>
      <c r="C26" s="15">
        <f>C27+C28</f>
        <v>449591.9</v>
      </c>
      <c r="D26" s="15">
        <f t="shared" ref="D26:N26" si="17">D27+D28</f>
        <v>31998.399999999998</v>
      </c>
      <c r="E26" s="15">
        <f t="shared" si="17"/>
        <v>30827.5</v>
      </c>
      <c r="F26" s="15">
        <f t="shared" si="17"/>
        <v>35071.699999999997</v>
      </c>
      <c r="G26" s="15">
        <f t="shared" si="17"/>
        <v>34595.700000000004</v>
      </c>
      <c r="H26" s="15">
        <f t="shared" si="17"/>
        <v>38517.899999999994</v>
      </c>
      <c r="I26" s="15">
        <f t="shared" si="17"/>
        <v>37815.1</v>
      </c>
      <c r="J26" s="47">
        <f t="shared" si="17"/>
        <v>38606.1</v>
      </c>
      <c r="K26" s="15">
        <f t="shared" si="17"/>
        <v>47679.5</v>
      </c>
      <c r="L26" s="15">
        <f t="shared" si="17"/>
        <v>49420</v>
      </c>
      <c r="M26" s="15">
        <f t="shared" si="17"/>
        <v>51480</v>
      </c>
      <c r="N26" s="15">
        <f t="shared" si="17"/>
        <v>53580</v>
      </c>
      <c r="O26" s="11"/>
      <c r="P26" s="56">
        <f t="shared" si="14"/>
        <v>449591.9</v>
      </c>
      <c r="Q26" s="56">
        <f t="shared" si="15"/>
        <v>0</v>
      </c>
    </row>
    <row r="27" spans="1:17" x14ac:dyDescent="0.25">
      <c r="A27" s="3">
        <v>22</v>
      </c>
      <c r="B27" s="9" t="s">
        <v>5</v>
      </c>
      <c r="C27" s="15">
        <f>C30+C32</f>
        <v>449296.2</v>
      </c>
      <c r="D27" s="15">
        <f t="shared" ref="D27:N27" si="18">D30+D32</f>
        <v>31998.399999999998</v>
      </c>
      <c r="E27" s="15">
        <f t="shared" si="18"/>
        <v>30827.5</v>
      </c>
      <c r="F27" s="15">
        <f t="shared" si="18"/>
        <v>35071.699999999997</v>
      </c>
      <c r="G27" s="15">
        <f t="shared" si="18"/>
        <v>34595.700000000004</v>
      </c>
      <c r="H27" s="15">
        <f t="shared" si="18"/>
        <v>38222.199999999997</v>
      </c>
      <c r="I27" s="15">
        <f t="shared" si="18"/>
        <v>37815.1</v>
      </c>
      <c r="J27" s="47">
        <f t="shared" si="18"/>
        <v>38606.1</v>
      </c>
      <c r="K27" s="15">
        <f t="shared" si="18"/>
        <v>47679.5</v>
      </c>
      <c r="L27" s="15">
        <f t="shared" si="18"/>
        <v>49420</v>
      </c>
      <c r="M27" s="15">
        <f t="shared" si="18"/>
        <v>51480</v>
      </c>
      <c r="N27" s="15">
        <f t="shared" si="18"/>
        <v>53580</v>
      </c>
      <c r="O27" s="11"/>
      <c r="P27" s="56">
        <f t="shared" si="14"/>
        <v>449296.2</v>
      </c>
      <c r="Q27" s="56">
        <f t="shared" si="15"/>
        <v>0</v>
      </c>
    </row>
    <row r="28" spans="1:17" x14ac:dyDescent="0.25">
      <c r="A28" s="3">
        <v>23</v>
      </c>
      <c r="B28" s="9" t="s">
        <v>12</v>
      </c>
      <c r="C28" s="15">
        <f>C33</f>
        <v>295.7</v>
      </c>
      <c r="D28" s="15">
        <f t="shared" ref="D28:N28" si="19">D33</f>
        <v>0</v>
      </c>
      <c r="E28" s="15">
        <f t="shared" si="19"/>
        <v>0</v>
      </c>
      <c r="F28" s="15">
        <f t="shared" si="19"/>
        <v>0</v>
      </c>
      <c r="G28" s="15">
        <f t="shared" si="19"/>
        <v>0</v>
      </c>
      <c r="H28" s="15">
        <f t="shared" si="19"/>
        <v>295.7</v>
      </c>
      <c r="I28" s="15">
        <f t="shared" si="19"/>
        <v>0</v>
      </c>
      <c r="J28" s="47">
        <f t="shared" si="19"/>
        <v>0</v>
      </c>
      <c r="K28" s="15">
        <f t="shared" si="19"/>
        <v>0</v>
      </c>
      <c r="L28" s="15">
        <f t="shared" si="19"/>
        <v>0</v>
      </c>
      <c r="M28" s="15">
        <f t="shared" si="19"/>
        <v>0</v>
      </c>
      <c r="N28" s="15">
        <f t="shared" si="19"/>
        <v>0</v>
      </c>
      <c r="O28" s="11"/>
      <c r="P28" s="56">
        <f t="shared" si="14"/>
        <v>295.7</v>
      </c>
      <c r="Q28" s="56">
        <f t="shared" si="15"/>
        <v>0</v>
      </c>
    </row>
    <row r="29" spans="1:17" ht="60" x14ac:dyDescent="0.25">
      <c r="A29" s="3">
        <v>24</v>
      </c>
      <c r="B29" s="6" t="s">
        <v>32</v>
      </c>
      <c r="C29" s="17"/>
      <c r="D29" s="17"/>
      <c r="E29" s="17"/>
      <c r="F29" s="17"/>
      <c r="G29" s="17"/>
      <c r="H29" s="17"/>
      <c r="I29" s="17"/>
      <c r="J29" s="48"/>
      <c r="K29" s="18"/>
      <c r="L29" s="18"/>
      <c r="M29" s="18"/>
      <c r="N29" s="18"/>
      <c r="O29" s="19" t="s">
        <v>30</v>
      </c>
      <c r="P29" s="56">
        <f t="shared" si="14"/>
        <v>0</v>
      </c>
      <c r="Q29" s="56">
        <f t="shared" si="15"/>
        <v>0</v>
      </c>
    </row>
    <row r="30" spans="1:17" x14ac:dyDescent="0.25">
      <c r="A30" s="3">
        <v>25</v>
      </c>
      <c r="B30" s="20" t="s">
        <v>11</v>
      </c>
      <c r="C30" s="17">
        <f>D30+E30+F30+G30+H30+I30+J30+K30+L30+M30+N30</f>
        <v>21233.7</v>
      </c>
      <c r="D30" s="17">
        <v>1469.6</v>
      </c>
      <c r="E30" s="17">
        <v>1632.5</v>
      </c>
      <c r="F30" s="17">
        <v>1710.7</v>
      </c>
      <c r="G30" s="17">
        <v>1677.9</v>
      </c>
      <c r="H30" s="17">
        <v>1773.6</v>
      </c>
      <c r="I30" s="17">
        <v>2016.2</v>
      </c>
      <c r="J30" s="48">
        <v>2061</v>
      </c>
      <c r="K30" s="17">
        <v>2112.1999999999998</v>
      </c>
      <c r="L30" s="17">
        <v>2120</v>
      </c>
      <c r="M30" s="17">
        <v>2280</v>
      </c>
      <c r="N30" s="17">
        <v>2380</v>
      </c>
      <c r="O30" s="19"/>
      <c r="P30" s="56">
        <f t="shared" si="14"/>
        <v>21233.7</v>
      </c>
      <c r="Q30" s="56">
        <f t="shared" si="15"/>
        <v>0</v>
      </c>
    </row>
    <row r="31" spans="1:17" ht="105" x14ac:dyDescent="0.25">
      <c r="A31" s="3">
        <v>26</v>
      </c>
      <c r="B31" s="6" t="s">
        <v>33</v>
      </c>
      <c r="C31" s="17"/>
      <c r="D31" s="17"/>
      <c r="E31" s="17"/>
      <c r="F31" s="17"/>
      <c r="G31" s="17"/>
      <c r="H31" s="17"/>
      <c r="I31" s="17"/>
      <c r="J31" s="48"/>
      <c r="K31" s="18"/>
      <c r="L31" s="18"/>
      <c r="M31" s="18"/>
      <c r="N31" s="18"/>
      <c r="O31" s="19" t="s">
        <v>31</v>
      </c>
      <c r="P31" s="56">
        <f t="shared" si="14"/>
        <v>0</v>
      </c>
      <c r="Q31" s="56">
        <f t="shared" si="15"/>
        <v>0</v>
      </c>
    </row>
    <row r="32" spans="1:17" x14ac:dyDescent="0.25">
      <c r="A32" s="3">
        <v>27</v>
      </c>
      <c r="B32" s="20" t="s">
        <v>11</v>
      </c>
      <c r="C32" s="17">
        <f>D32+E32+F32+G32+H32+I32+J32+K32+L32+M32+N32</f>
        <v>428062.5</v>
      </c>
      <c r="D32" s="17">
        <v>30528.799999999999</v>
      </c>
      <c r="E32" s="17">
        <v>29195</v>
      </c>
      <c r="F32" s="17">
        <v>33361</v>
      </c>
      <c r="G32" s="17">
        <v>32917.800000000003</v>
      </c>
      <c r="H32" s="17">
        <v>36448.6</v>
      </c>
      <c r="I32" s="17">
        <v>35798.9</v>
      </c>
      <c r="J32" s="48">
        <v>36545.1</v>
      </c>
      <c r="K32" s="17">
        <v>45567.3</v>
      </c>
      <c r="L32" s="17">
        <v>47300</v>
      </c>
      <c r="M32" s="17">
        <v>49200</v>
      </c>
      <c r="N32" s="17">
        <v>51200</v>
      </c>
      <c r="O32" s="19"/>
      <c r="P32" s="56">
        <f t="shared" si="14"/>
        <v>428062.5</v>
      </c>
      <c r="Q32" s="56">
        <f t="shared" si="15"/>
        <v>0</v>
      </c>
    </row>
    <row r="33" spans="1:17" x14ac:dyDescent="0.25">
      <c r="A33" s="3">
        <v>28</v>
      </c>
      <c r="B33" s="20" t="s">
        <v>12</v>
      </c>
      <c r="C33" s="17">
        <f>D33+E33+F33+G33+H33+I33+J33+K33+L33+M33+N33</f>
        <v>295.7</v>
      </c>
      <c r="D33" s="17">
        <v>0</v>
      </c>
      <c r="E33" s="17">
        <v>0</v>
      </c>
      <c r="F33" s="17">
        <v>0</v>
      </c>
      <c r="G33" s="17">
        <v>0</v>
      </c>
      <c r="H33" s="17">
        <v>295.7</v>
      </c>
      <c r="I33" s="17">
        <v>0</v>
      </c>
      <c r="J33" s="48">
        <v>0</v>
      </c>
      <c r="K33" s="17">
        <v>0</v>
      </c>
      <c r="L33" s="17">
        <v>0</v>
      </c>
      <c r="M33" s="17">
        <v>0</v>
      </c>
      <c r="N33" s="17">
        <v>0</v>
      </c>
      <c r="O33" s="19"/>
      <c r="P33" s="56">
        <f t="shared" si="14"/>
        <v>295.7</v>
      </c>
      <c r="Q33" s="56">
        <f t="shared" si="15"/>
        <v>0</v>
      </c>
    </row>
    <row r="34" spans="1:17" x14ac:dyDescent="0.25">
      <c r="A34" s="3">
        <v>29</v>
      </c>
      <c r="B34" s="111" t="s">
        <v>14</v>
      </c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56">
        <f t="shared" si="14"/>
        <v>0</v>
      </c>
      <c r="Q34" s="56">
        <f t="shared" si="15"/>
        <v>0</v>
      </c>
    </row>
    <row r="35" spans="1:17" ht="45" x14ac:dyDescent="0.25">
      <c r="A35" s="3">
        <v>30</v>
      </c>
      <c r="B35" s="6" t="s">
        <v>15</v>
      </c>
      <c r="C35" s="14">
        <f>C36+C37</f>
        <v>451731.70000000007</v>
      </c>
      <c r="D35" s="14">
        <f t="shared" ref="D35:N35" si="20">D36+D37</f>
        <v>33756.799999999996</v>
      </c>
      <c r="E35" s="14">
        <f t="shared" si="20"/>
        <v>22124.7</v>
      </c>
      <c r="F35" s="14">
        <f t="shared" si="20"/>
        <v>32715.300000000003</v>
      </c>
      <c r="G35" s="14">
        <f t="shared" si="20"/>
        <v>28565.1</v>
      </c>
      <c r="H35" s="14">
        <f t="shared" si="20"/>
        <v>48064.5</v>
      </c>
      <c r="I35" s="14">
        <f t="shared" si="20"/>
        <v>95910.099999999991</v>
      </c>
      <c r="J35" s="46">
        <f t="shared" si="20"/>
        <v>59208.1</v>
      </c>
      <c r="K35" s="14">
        <f t="shared" si="20"/>
        <v>42076.5</v>
      </c>
      <c r="L35" s="14">
        <f t="shared" si="20"/>
        <v>44144</v>
      </c>
      <c r="M35" s="14">
        <f t="shared" si="20"/>
        <v>22735.3</v>
      </c>
      <c r="N35" s="14">
        <f t="shared" si="20"/>
        <v>22431.3</v>
      </c>
      <c r="O35" s="11"/>
      <c r="P35" s="56">
        <f t="shared" si="14"/>
        <v>451731.69999999995</v>
      </c>
      <c r="Q35" s="56">
        <f t="shared" si="15"/>
        <v>0</v>
      </c>
    </row>
    <row r="36" spans="1:17" x14ac:dyDescent="0.25">
      <c r="A36" s="3">
        <v>31</v>
      </c>
      <c r="B36" s="6" t="s">
        <v>11</v>
      </c>
      <c r="C36" s="21">
        <f>C39</f>
        <v>347330.60000000003</v>
      </c>
      <c r="D36" s="21">
        <f t="shared" ref="D36:N37" si="21">D39</f>
        <v>33668.699999999997</v>
      </c>
      <c r="E36" s="21">
        <f t="shared" si="21"/>
        <v>22032.5</v>
      </c>
      <c r="F36" s="21">
        <f t="shared" si="21"/>
        <v>32440.400000000001</v>
      </c>
      <c r="G36" s="21">
        <f t="shared" si="21"/>
        <v>28462.5</v>
      </c>
      <c r="H36" s="21">
        <f t="shared" si="21"/>
        <v>35565.9</v>
      </c>
      <c r="I36" s="21">
        <f t="shared" si="21"/>
        <v>45194.7</v>
      </c>
      <c r="J36" s="49">
        <f t="shared" si="21"/>
        <v>45927.1</v>
      </c>
      <c r="K36" s="21">
        <f t="shared" si="21"/>
        <v>30663.5</v>
      </c>
      <c r="L36" s="21">
        <f t="shared" si="21"/>
        <v>28437.300000000003</v>
      </c>
      <c r="M36" s="21">
        <f t="shared" si="21"/>
        <v>22623</v>
      </c>
      <c r="N36" s="21">
        <f t="shared" si="21"/>
        <v>22315</v>
      </c>
      <c r="O36" s="11"/>
      <c r="P36" s="56">
        <f t="shared" si="14"/>
        <v>347330.60000000003</v>
      </c>
      <c r="Q36" s="56">
        <f t="shared" si="15"/>
        <v>0</v>
      </c>
    </row>
    <row r="37" spans="1:17" x14ac:dyDescent="0.25">
      <c r="A37" s="3">
        <v>32</v>
      </c>
      <c r="B37" s="6" t="s">
        <v>12</v>
      </c>
      <c r="C37" s="21">
        <f>C40</f>
        <v>104401.1</v>
      </c>
      <c r="D37" s="21">
        <f t="shared" si="21"/>
        <v>88.1</v>
      </c>
      <c r="E37" s="21">
        <f t="shared" si="21"/>
        <v>92.2</v>
      </c>
      <c r="F37" s="21">
        <f t="shared" si="21"/>
        <v>274.89999999999998</v>
      </c>
      <c r="G37" s="21">
        <f t="shared" si="21"/>
        <v>102.6</v>
      </c>
      <c r="H37" s="21">
        <f t="shared" si="21"/>
        <v>12498.6</v>
      </c>
      <c r="I37" s="21">
        <f t="shared" si="21"/>
        <v>50715.399999999994</v>
      </c>
      <c r="J37" s="49">
        <f t="shared" si="21"/>
        <v>13281</v>
      </c>
      <c r="K37" s="21">
        <f t="shared" si="21"/>
        <v>11413</v>
      </c>
      <c r="L37" s="21">
        <f t="shared" si="21"/>
        <v>15706.7</v>
      </c>
      <c r="M37" s="21">
        <f t="shared" si="21"/>
        <v>112.3</v>
      </c>
      <c r="N37" s="21">
        <f t="shared" si="21"/>
        <v>116.3</v>
      </c>
      <c r="O37" s="11"/>
      <c r="P37" s="56">
        <f t="shared" si="14"/>
        <v>104401.09999999999</v>
      </c>
      <c r="Q37" s="56">
        <f t="shared" si="15"/>
        <v>0</v>
      </c>
    </row>
    <row r="38" spans="1:17" ht="45" x14ac:dyDescent="0.25">
      <c r="A38" s="3">
        <v>33</v>
      </c>
      <c r="B38" s="9" t="s">
        <v>8</v>
      </c>
      <c r="C38" s="22">
        <f t="shared" ref="C38:N38" si="22">C39+C40</f>
        <v>451731.70000000007</v>
      </c>
      <c r="D38" s="22">
        <f t="shared" si="22"/>
        <v>33756.799999999996</v>
      </c>
      <c r="E38" s="22">
        <f t="shared" si="22"/>
        <v>22124.7</v>
      </c>
      <c r="F38" s="22">
        <f t="shared" si="22"/>
        <v>32715.300000000003</v>
      </c>
      <c r="G38" s="22">
        <f t="shared" si="22"/>
        <v>28565.1</v>
      </c>
      <c r="H38" s="22">
        <f t="shared" si="22"/>
        <v>48064.5</v>
      </c>
      <c r="I38" s="22">
        <f t="shared" si="22"/>
        <v>95910.099999999991</v>
      </c>
      <c r="J38" s="50">
        <f t="shared" si="22"/>
        <v>59208.1</v>
      </c>
      <c r="K38" s="22">
        <f t="shared" si="22"/>
        <v>42076.5</v>
      </c>
      <c r="L38" s="22">
        <f t="shared" si="22"/>
        <v>44144</v>
      </c>
      <c r="M38" s="22">
        <f t="shared" si="22"/>
        <v>22735.3</v>
      </c>
      <c r="N38" s="22">
        <f t="shared" si="22"/>
        <v>22431.3</v>
      </c>
      <c r="O38" s="11"/>
      <c r="P38" s="56">
        <f t="shared" si="14"/>
        <v>451731.69999999995</v>
      </c>
      <c r="Q38" s="56">
        <f t="shared" si="15"/>
        <v>0</v>
      </c>
    </row>
    <row r="39" spans="1:17" x14ac:dyDescent="0.25">
      <c r="A39" s="3">
        <v>34</v>
      </c>
      <c r="B39" s="9" t="s">
        <v>5</v>
      </c>
      <c r="C39" s="22">
        <f>C42+C45</f>
        <v>347330.60000000003</v>
      </c>
      <c r="D39" s="22">
        <f t="shared" ref="D39:N39" si="23">D42+D45</f>
        <v>33668.699999999997</v>
      </c>
      <c r="E39" s="22">
        <f t="shared" si="23"/>
        <v>22032.5</v>
      </c>
      <c r="F39" s="22">
        <f t="shared" si="23"/>
        <v>32440.400000000001</v>
      </c>
      <c r="G39" s="22">
        <f t="shared" si="23"/>
        <v>28462.5</v>
      </c>
      <c r="H39" s="22">
        <f t="shared" si="23"/>
        <v>35565.9</v>
      </c>
      <c r="I39" s="22">
        <f t="shared" si="23"/>
        <v>45194.7</v>
      </c>
      <c r="J39" s="50">
        <f t="shared" si="23"/>
        <v>45927.1</v>
      </c>
      <c r="K39" s="22">
        <f t="shared" si="23"/>
        <v>30663.5</v>
      </c>
      <c r="L39" s="22">
        <f t="shared" si="23"/>
        <v>28437.300000000003</v>
      </c>
      <c r="M39" s="22">
        <f t="shared" si="23"/>
        <v>22623</v>
      </c>
      <c r="N39" s="22">
        <f t="shared" si="23"/>
        <v>22315</v>
      </c>
      <c r="O39" s="11"/>
      <c r="P39" s="56">
        <f t="shared" si="14"/>
        <v>347330.60000000003</v>
      </c>
      <c r="Q39" s="56">
        <f t="shared" si="15"/>
        <v>0</v>
      </c>
    </row>
    <row r="40" spans="1:17" x14ac:dyDescent="0.25">
      <c r="A40" s="3">
        <v>35</v>
      </c>
      <c r="B40" s="9" t="s">
        <v>6</v>
      </c>
      <c r="C40" s="22">
        <f>C43</f>
        <v>104401.1</v>
      </c>
      <c r="D40" s="22">
        <f t="shared" ref="D40:N40" si="24">D43</f>
        <v>88.1</v>
      </c>
      <c r="E40" s="22">
        <f t="shared" si="24"/>
        <v>92.2</v>
      </c>
      <c r="F40" s="22">
        <f t="shared" si="24"/>
        <v>274.89999999999998</v>
      </c>
      <c r="G40" s="22">
        <f t="shared" si="24"/>
        <v>102.6</v>
      </c>
      <c r="H40" s="22">
        <f t="shared" si="24"/>
        <v>12498.6</v>
      </c>
      <c r="I40" s="22">
        <f t="shared" si="24"/>
        <v>50715.399999999994</v>
      </c>
      <c r="J40" s="50">
        <f t="shared" si="24"/>
        <v>13281</v>
      </c>
      <c r="K40" s="22">
        <f t="shared" si="24"/>
        <v>11413</v>
      </c>
      <c r="L40" s="22">
        <f t="shared" si="24"/>
        <v>15706.7</v>
      </c>
      <c r="M40" s="22">
        <f t="shared" si="24"/>
        <v>112.3</v>
      </c>
      <c r="N40" s="22">
        <f t="shared" si="24"/>
        <v>116.3</v>
      </c>
      <c r="O40" s="11"/>
      <c r="P40" s="56">
        <f t="shared" si="14"/>
        <v>104401.09999999999</v>
      </c>
      <c r="Q40" s="56">
        <f t="shared" si="15"/>
        <v>0</v>
      </c>
    </row>
    <row r="41" spans="1:17" ht="60" x14ac:dyDescent="0.25">
      <c r="A41" s="3">
        <v>36</v>
      </c>
      <c r="B41" s="1" t="s">
        <v>27</v>
      </c>
      <c r="C41" s="22">
        <f>C42+C43</f>
        <v>451584.70000000007</v>
      </c>
      <c r="D41" s="22">
        <f t="shared" ref="D41:N41" si="25">D42+D43</f>
        <v>33756.799999999996</v>
      </c>
      <c r="E41" s="22">
        <f t="shared" si="25"/>
        <v>22124.7</v>
      </c>
      <c r="F41" s="22">
        <f t="shared" si="25"/>
        <v>32715.300000000003</v>
      </c>
      <c r="G41" s="22">
        <f t="shared" si="25"/>
        <v>28565.1</v>
      </c>
      <c r="H41" s="22">
        <f t="shared" si="25"/>
        <v>48064.5</v>
      </c>
      <c r="I41" s="22">
        <f t="shared" si="25"/>
        <v>95763.099999999991</v>
      </c>
      <c r="J41" s="50">
        <f t="shared" si="25"/>
        <v>59208.1</v>
      </c>
      <c r="K41" s="22">
        <f t="shared" si="25"/>
        <v>42076.5</v>
      </c>
      <c r="L41" s="22">
        <f t="shared" si="25"/>
        <v>44144</v>
      </c>
      <c r="M41" s="22">
        <f t="shared" si="25"/>
        <v>22735.3</v>
      </c>
      <c r="N41" s="22">
        <f t="shared" si="25"/>
        <v>22431.3</v>
      </c>
      <c r="O41" s="11"/>
      <c r="P41" s="56">
        <f t="shared" si="14"/>
        <v>451584.69999999995</v>
      </c>
      <c r="Q41" s="56">
        <f t="shared" si="15"/>
        <v>0</v>
      </c>
    </row>
    <row r="42" spans="1:17" x14ac:dyDescent="0.25">
      <c r="A42" s="3">
        <v>37</v>
      </c>
      <c r="B42" s="13" t="s">
        <v>5</v>
      </c>
      <c r="C42" s="22">
        <f>C47+C49+C52+C54+C56+C58+C68+C70</f>
        <v>347183.60000000003</v>
      </c>
      <c r="D42" s="22">
        <f t="shared" ref="D42:N42" si="26">D47+D49+D52+D54+D56+D58+D68+D70</f>
        <v>33668.699999999997</v>
      </c>
      <c r="E42" s="22">
        <f t="shared" si="26"/>
        <v>22032.5</v>
      </c>
      <c r="F42" s="22">
        <f t="shared" si="26"/>
        <v>32440.400000000001</v>
      </c>
      <c r="G42" s="22">
        <f t="shared" si="26"/>
        <v>28462.5</v>
      </c>
      <c r="H42" s="22">
        <f t="shared" si="26"/>
        <v>35565.9</v>
      </c>
      <c r="I42" s="22">
        <f t="shared" si="26"/>
        <v>45047.7</v>
      </c>
      <c r="J42" s="50">
        <f t="shared" si="26"/>
        <v>45927.1</v>
      </c>
      <c r="K42" s="22">
        <f t="shared" si="26"/>
        <v>30663.5</v>
      </c>
      <c r="L42" s="22">
        <f t="shared" si="26"/>
        <v>28437.300000000003</v>
      </c>
      <c r="M42" s="22">
        <f t="shared" si="26"/>
        <v>22623</v>
      </c>
      <c r="N42" s="22">
        <f t="shared" si="26"/>
        <v>22315</v>
      </c>
      <c r="O42" s="11"/>
      <c r="P42" s="56">
        <f t="shared" si="14"/>
        <v>347183.60000000003</v>
      </c>
      <c r="Q42" s="56">
        <f t="shared" si="15"/>
        <v>0</v>
      </c>
    </row>
    <row r="43" spans="1:17" x14ac:dyDescent="0.25">
      <c r="A43" s="3">
        <v>38</v>
      </c>
      <c r="B43" s="13" t="s">
        <v>6</v>
      </c>
      <c r="C43" s="22">
        <f>C50+C60+C62+C64+C66+C72+C74</f>
        <v>104401.1</v>
      </c>
      <c r="D43" s="22">
        <f t="shared" ref="D43:N43" si="27">D50+D60+D62+D64+D66+D72+D74</f>
        <v>88.1</v>
      </c>
      <c r="E43" s="22">
        <f t="shared" si="27"/>
        <v>92.2</v>
      </c>
      <c r="F43" s="22">
        <f t="shared" si="27"/>
        <v>274.89999999999998</v>
      </c>
      <c r="G43" s="22">
        <f t="shared" si="27"/>
        <v>102.6</v>
      </c>
      <c r="H43" s="22">
        <f t="shared" si="27"/>
        <v>12498.6</v>
      </c>
      <c r="I43" s="22">
        <f t="shared" si="27"/>
        <v>50715.399999999994</v>
      </c>
      <c r="J43" s="50">
        <f t="shared" si="27"/>
        <v>13281</v>
      </c>
      <c r="K43" s="22">
        <f t="shared" si="27"/>
        <v>11413</v>
      </c>
      <c r="L43" s="22">
        <f t="shared" si="27"/>
        <v>15706.7</v>
      </c>
      <c r="M43" s="22">
        <f t="shared" si="27"/>
        <v>112.3</v>
      </c>
      <c r="N43" s="22">
        <f t="shared" si="27"/>
        <v>116.3</v>
      </c>
      <c r="O43" s="11"/>
      <c r="P43" s="56">
        <f t="shared" si="14"/>
        <v>104401.09999999999</v>
      </c>
      <c r="Q43" s="56">
        <f t="shared" si="15"/>
        <v>0</v>
      </c>
    </row>
    <row r="44" spans="1:17" ht="75" x14ac:dyDescent="0.25">
      <c r="A44" s="3">
        <v>39</v>
      </c>
      <c r="B44" s="1" t="s">
        <v>28</v>
      </c>
      <c r="C44" s="22"/>
      <c r="D44" s="22"/>
      <c r="E44" s="22"/>
      <c r="F44" s="22"/>
      <c r="G44" s="22"/>
      <c r="H44" s="22"/>
      <c r="I44" s="22"/>
      <c r="J44" s="50"/>
      <c r="K44" s="22"/>
      <c r="L44" s="22"/>
      <c r="M44" s="22"/>
      <c r="N44" s="22"/>
      <c r="O44" s="11"/>
      <c r="P44" s="56">
        <f t="shared" si="14"/>
        <v>0</v>
      </c>
      <c r="Q44" s="56">
        <f t="shared" si="15"/>
        <v>0</v>
      </c>
    </row>
    <row r="45" spans="1:17" x14ac:dyDescent="0.25">
      <c r="A45" s="3">
        <v>40</v>
      </c>
      <c r="B45" s="13" t="s">
        <v>5</v>
      </c>
      <c r="C45" s="17">
        <f>C78</f>
        <v>147</v>
      </c>
      <c r="D45" s="17">
        <f t="shared" ref="D45:N45" si="28">D78</f>
        <v>0</v>
      </c>
      <c r="E45" s="17">
        <f t="shared" si="28"/>
        <v>0</v>
      </c>
      <c r="F45" s="17">
        <f t="shared" si="28"/>
        <v>0</v>
      </c>
      <c r="G45" s="17">
        <f t="shared" si="28"/>
        <v>0</v>
      </c>
      <c r="H45" s="17">
        <f t="shared" si="28"/>
        <v>0</v>
      </c>
      <c r="I45" s="17">
        <f t="shared" si="28"/>
        <v>147</v>
      </c>
      <c r="J45" s="48">
        <f t="shared" si="28"/>
        <v>0</v>
      </c>
      <c r="K45" s="17">
        <f t="shared" si="28"/>
        <v>0</v>
      </c>
      <c r="L45" s="17">
        <f t="shared" si="28"/>
        <v>0</v>
      </c>
      <c r="M45" s="17">
        <f t="shared" si="28"/>
        <v>0</v>
      </c>
      <c r="N45" s="17">
        <f t="shared" si="28"/>
        <v>0</v>
      </c>
      <c r="O45" s="11"/>
      <c r="P45" s="56">
        <f t="shared" si="14"/>
        <v>147</v>
      </c>
      <c r="Q45" s="56">
        <f t="shared" si="15"/>
        <v>0</v>
      </c>
    </row>
    <row r="46" spans="1:17" ht="150" x14ac:dyDescent="0.25">
      <c r="A46" s="3">
        <v>41</v>
      </c>
      <c r="B46" s="6" t="s">
        <v>34</v>
      </c>
      <c r="C46" s="23"/>
      <c r="D46" s="23"/>
      <c r="E46" s="23"/>
      <c r="F46" s="23"/>
      <c r="G46" s="23"/>
      <c r="H46" s="23"/>
      <c r="I46" s="23"/>
      <c r="J46" s="51"/>
      <c r="K46" s="23"/>
      <c r="L46" s="23"/>
      <c r="M46" s="23"/>
      <c r="N46" s="23"/>
      <c r="O46" s="24" t="s">
        <v>13</v>
      </c>
      <c r="P46" s="56">
        <f t="shared" si="14"/>
        <v>0</v>
      </c>
      <c r="Q46" s="56">
        <f t="shared" si="15"/>
        <v>0</v>
      </c>
    </row>
    <row r="47" spans="1:17" x14ac:dyDescent="0.25">
      <c r="A47" s="3">
        <v>42</v>
      </c>
      <c r="B47" s="20" t="s">
        <v>11</v>
      </c>
      <c r="C47" s="17">
        <f>D47+E47+F47+G47+H47+I47+J47+K47+L47+M47+N47</f>
        <v>68069.5</v>
      </c>
      <c r="D47" s="23">
        <v>4406.6000000000004</v>
      </c>
      <c r="E47" s="23">
        <v>4492.8</v>
      </c>
      <c r="F47" s="23">
        <v>4887.3</v>
      </c>
      <c r="G47" s="23">
        <v>5726.7</v>
      </c>
      <c r="H47" s="17">
        <v>6051.2</v>
      </c>
      <c r="I47" s="17">
        <v>6256.3</v>
      </c>
      <c r="J47" s="48">
        <v>6968.7</v>
      </c>
      <c r="K47" s="17">
        <v>6929.9</v>
      </c>
      <c r="L47" s="17">
        <v>7200</v>
      </c>
      <c r="M47" s="17">
        <v>7400</v>
      </c>
      <c r="N47" s="17">
        <v>7750</v>
      </c>
      <c r="O47" s="25"/>
      <c r="P47" s="56">
        <f t="shared" si="14"/>
        <v>68069.5</v>
      </c>
      <c r="Q47" s="56">
        <f t="shared" si="15"/>
        <v>0</v>
      </c>
    </row>
    <row r="48" spans="1:17" ht="90" x14ac:dyDescent="0.25">
      <c r="A48" s="3">
        <v>43</v>
      </c>
      <c r="B48" s="6" t="s">
        <v>35</v>
      </c>
      <c r="C48" s="23"/>
      <c r="D48" s="23"/>
      <c r="E48" s="23"/>
      <c r="F48" s="23"/>
      <c r="G48" s="23"/>
      <c r="H48" s="17"/>
      <c r="I48" s="17"/>
      <c r="J48" s="48"/>
      <c r="K48" s="17"/>
      <c r="L48" s="17"/>
      <c r="M48" s="17"/>
      <c r="N48" s="17"/>
      <c r="O48" s="24" t="s">
        <v>13</v>
      </c>
      <c r="P48" s="56">
        <f t="shared" si="14"/>
        <v>0</v>
      </c>
      <c r="Q48" s="56">
        <f t="shared" si="15"/>
        <v>0</v>
      </c>
    </row>
    <row r="49" spans="1:17" x14ac:dyDescent="0.25">
      <c r="A49" s="3">
        <v>44</v>
      </c>
      <c r="B49" s="20" t="s">
        <v>11</v>
      </c>
      <c r="C49" s="17">
        <f>D49+E49+F49+G49+H49+I49+J49+K49+L49+M49+N49</f>
        <v>181735.3</v>
      </c>
      <c r="D49" s="17">
        <v>24296</v>
      </c>
      <c r="E49" s="17">
        <v>11000</v>
      </c>
      <c r="F49" s="17">
        <v>16200</v>
      </c>
      <c r="G49" s="17">
        <v>15250</v>
      </c>
      <c r="H49" s="17">
        <v>23732</v>
      </c>
      <c r="I49" s="17">
        <v>27789.3</v>
      </c>
      <c r="J49" s="48">
        <v>27183</v>
      </c>
      <c r="K49" s="17">
        <v>11575</v>
      </c>
      <c r="L49" s="17">
        <v>8980</v>
      </c>
      <c r="M49" s="17">
        <v>8230</v>
      </c>
      <c r="N49" s="17">
        <v>7500</v>
      </c>
      <c r="O49" s="24"/>
      <c r="P49" s="56">
        <f t="shared" si="14"/>
        <v>181735.3</v>
      </c>
      <c r="Q49" s="56">
        <f t="shared" si="15"/>
        <v>0</v>
      </c>
    </row>
    <row r="50" spans="1:17" x14ac:dyDescent="0.25">
      <c r="A50" s="3">
        <v>45</v>
      </c>
      <c r="B50" s="20" t="s">
        <v>12</v>
      </c>
      <c r="C50" s="17">
        <f>D50+E50+F50+G50+H50+I50+J50+K50+L50+M50+N50</f>
        <v>62729</v>
      </c>
      <c r="D50" s="17">
        <v>0</v>
      </c>
      <c r="E50" s="17">
        <v>0</v>
      </c>
      <c r="F50" s="17">
        <v>0</v>
      </c>
      <c r="G50" s="17">
        <v>0</v>
      </c>
      <c r="H50" s="17">
        <v>12136</v>
      </c>
      <c r="I50" s="17">
        <v>50593</v>
      </c>
      <c r="J50" s="48">
        <v>0</v>
      </c>
      <c r="K50" s="17">
        <v>0</v>
      </c>
      <c r="L50" s="17">
        <v>0</v>
      </c>
      <c r="M50" s="17">
        <v>0</v>
      </c>
      <c r="N50" s="17">
        <v>0</v>
      </c>
      <c r="O50" s="24"/>
      <c r="P50" s="56">
        <f t="shared" si="14"/>
        <v>62729</v>
      </c>
      <c r="Q50" s="56">
        <f t="shared" si="15"/>
        <v>0</v>
      </c>
    </row>
    <row r="51" spans="1:17" ht="105" x14ac:dyDescent="0.25">
      <c r="A51" s="3">
        <v>46</v>
      </c>
      <c r="B51" s="6" t="s">
        <v>36</v>
      </c>
      <c r="C51" s="23"/>
      <c r="D51" s="23"/>
      <c r="E51" s="23"/>
      <c r="F51" s="23"/>
      <c r="G51" s="23"/>
      <c r="H51" s="23"/>
      <c r="I51" s="23"/>
      <c r="J51" s="51"/>
      <c r="K51" s="23"/>
      <c r="L51" s="23"/>
      <c r="M51" s="23"/>
      <c r="N51" s="23"/>
      <c r="O51" s="24" t="s">
        <v>13</v>
      </c>
      <c r="P51" s="56">
        <f t="shared" si="14"/>
        <v>0</v>
      </c>
      <c r="Q51" s="56">
        <f t="shared" si="15"/>
        <v>0</v>
      </c>
    </row>
    <row r="52" spans="1:17" x14ac:dyDescent="0.25">
      <c r="A52" s="3">
        <v>47</v>
      </c>
      <c r="B52" s="20" t="s">
        <v>11</v>
      </c>
      <c r="C52" s="17">
        <f>D52+E52+F52+G52+H52+I52+J52+K52+L52+M52+N52</f>
        <v>1006.1</v>
      </c>
      <c r="D52" s="17">
        <v>22</v>
      </c>
      <c r="E52" s="17">
        <v>72.5</v>
      </c>
      <c r="F52" s="17">
        <v>50</v>
      </c>
      <c r="G52" s="17">
        <v>50</v>
      </c>
      <c r="H52" s="17">
        <v>50</v>
      </c>
      <c r="I52" s="17">
        <v>263</v>
      </c>
      <c r="J52" s="48">
        <v>250</v>
      </c>
      <c r="K52" s="17">
        <v>58.6</v>
      </c>
      <c r="L52" s="17">
        <v>62</v>
      </c>
      <c r="M52" s="17">
        <v>63</v>
      </c>
      <c r="N52" s="17">
        <v>65</v>
      </c>
      <c r="O52" s="26"/>
      <c r="P52" s="56">
        <f t="shared" si="14"/>
        <v>1006.1</v>
      </c>
      <c r="Q52" s="56">
        <f t="shared" si="15"/>
        <v>0</v>
      </c>
    </row>
    <row r="53" spans="1:17" ht="135" x14ac:dyDescent="0.25">
      <c r="A53" s="3">
        <v>48</v>
      </c>
      <c r="B53" s="6" t="s">
        <v>37</v>
      </c>
      <c r="C53" s="17"/>
      <c r="D53" s="17"/>
      <c r="E53" s="17"/>
      <c r="F53" s="17"/>
      <c r="G53" s="17"/>
      <c r="H53" s="17"/>
      <c r="I53" s="17"/>
      <c r="J53" s="48"/>
      <c r="K53" s="17"/>
      <c r="L53" s="17"/>
      <c r="M53" s="17"/>
      <c r="N53" s="17"/>
      <c r="O53" s="24" t="s">
        <v>13</v>
      </c>
      <c r="P53" s="56">
        <f t="shared" si="14"/>
        <v>0</v>
      </c>
      <c r="Q53" s="56">
        <f t="shared" si="15"/>
        <v>0</v>
      </c>
    </row>
    <row r="54" spans="1:17" x14ac:dyDescent="0.25">
      <c r="A54" s="3">
        <v>49</v>
      </c>
      <c r="B54" s="20" t="s">
        <v>11</v>
      </c>
      <c r="C54" s="17">
        <f>D54+E54+F54+G54+H54+I54+J54+K54+L54+M54+N54</f>
        <v>24472.3</v>
      </c>
      <c r="D54" s="17">
        <v>3297.3</v>
      </c>
      <c r="E54" s="17">
        <v>5392.3</v>
      </c>
      <c r="F54" s="17">
        <v>6384.2</v>
      </c>
      <c r="G54" s="17">
        <v>1989.3</v>
      </c>
      <c r="H54" s="17">
        <v>731.9</v>
      </c>
      <c r="I54" s="17">
        <v>527.29999999999995</v>
      </c>
      <c r="J54" s="48">
        <v>450</v>
      </c>
      <c r="K54" s="17">
        <v>1700</v>
      </c>
      <c r="L54" s="17">
        <v>1500</v>
      </c>
      <c r="M54" s="17">
        <v>1300</v>
      </c>
      <c r="N54" s="17">
        <v>1200</v>
      </c>
      <c r="O54" s="26"/>
      <c r="P54" s="56">
        <f t="shared" si="14"/>
        <v>24472.3</v>
      </c>
      <c r="Q54" s="56">
        <f t="shared" si="15"/>
        <v>0</v>
      </c>
    </row>
    <row r="55" spans="1:17" ht="210" x14ac:dyDescent="0.25">
      <c r="A55" s="3">
        <v>50</v>
      </c>
      <c r="B55" s="6" t="s">
        <v>38</v>
      </c>
      <c r="C55" s="23"/>
      <c r="D55" s="23"/>
      <c r="E55" s="23"/>
      <c r="F55" s="23"/>
      <c r="G55" s="23"/>
      <c r="H55" s="23"/>
      <c r="I55" s="23"/>
      <c r="J55" s="51"/>
      <c r="K55" s="23"/>
      <c r="L55" s="23"/>
      <c r="M55" s="23"/>
      <c r="N55" s="23"/>
      <c r="O55" s="24" t="s">
        <v>70</v>
      </c>
      <c r="P55" s="56">
        <f t="shared" si="14"/>
        <v>0</v>
      </c>
      <c r="Q55" s="56">
        <f t="shared" si="15"/>
        <v>0</v>
      </c>
    </row>
    <row r="56" spans="1:17" x14ac:dyDescent="0.25">
      <c r="A56" s="3">
        <v>51</v>
      </c>
      <c r="B56" s="20" t="s">
        <v>11</v>
      </c>
      <c r="C56" s="17">
        <f>D56+E56+F56+G56+H56+I56+J56+K56+L56+M56+N56</f>
        <v>12787</v>
      </c>
      <c r="D56" s="23">
        <v>1160</v>
      </c>
      <c r="E56" s="23">
        <v>999.7</v>
      </c>
      <c r="F56" s="23">
        <v>981.9</v>
      </c>
      <c r="G56" s="23">
        <v>1104.8</v>
      </c>
      <c r="H56" s="17">
        <v>1097</v>
      </c>
      <c r="I56" s="17">
        <v>1132.7</v>
      </c>
      <c r="J56" s="48">
        <v>1154.9000000000001</v>
      </c>
      <c r="K56" s="17">
        <v>1235.0999999999999</v>
      </c>
      <c r="L56" s="17">
        <v>1270.9000000000001</v>
      </c>
      <c r="M56" s="17">
        <v>1300</v>
      </c>
      <c r="N56" s="17">
        <v>1350</v>
      </c>
      <c r="O56" s="25"/>
      <c r="P56" s="56">
        <f t="shared" si="14"/>
        <v>12787</v>
      </c>
      <c r="Q56" s="56">
        <f t="shared" si="15"/>
        <v>0</v>
      </c>
    </row>
    <row r="57" spans="1:17" ht="75" x14ac:dyDescent="0.25">
      <c r="A57" s="3">
        <v>52</v>
      </c>
      <c r="B57" s="6" t="s">
        <v>39</v>
      </c>
      <c r="C57" s="23"/>
      <c r="D57" s="23"/>
      <c r="E57" s="23"/>
      <c r="F57" s="23"/>
      <c r="G57" s="23"/>
      <c r="H57" s="23"/>
      <c r="I57" s="23"/>
      <c r="J57" s="51"/>
      <c r="K57" s="23"/>
      <c r="L57" s="23"/>
      <c r="M57" s="23"/>
      <c r="N57" s="23"/>
      <c r="O57" s="24" t="s">
        <v>13</v>
      </c>
      <c r="P57" s="56">
        <f t="shared" si="14"/>
        <v>0</v>
      </c>
      <c r="Q57" s="56">
        <f t="shared" si="15"/>
        <v>0</v>
      </c>
    </row>
    <row r="58" spans="1:17" x14ac:dyDescent="0.25">
      <c r="A58" s="3">
        <v>53</v>
      </c>
      <c r="B58" s="20" t="s">
        <v>11</v>
      </c>
      <c r="C58" s="17">
        <f>D58+E58+F58+G58+H58+I58+J58+K58+L58+M58+N58</f>
        <v>562</v>
      </c>
      <c r="D58" s="17">
        <v>486.8</v>
      </c>
      <c r="E58" s="17">
        <v>75.2</v>
      </c>
      <c r="F58" s="17">
        <v>0</v>
      </c>
      <c r="G58" s="17">
        <v>0</v>
      </c>
      <c r="H58" s="17">
        <v>0</v>
      </c>
      <c r="I58" s="17">
        <v>0</v>
      </c>
      <c r="J58" s="48">
        <v>0</v>
      </c>
      <c r="K58" s="17">
        <v>0</v>
      </c>
      <c r="L58" s="17">
        <v>0</v>
      </c>
      <c r="M58" s="17">
        <v>0</v>
      </c>
      <c r="N58" s="17">
        <v>0</v>
      </c>
      <c r="O58" s="25"/>
      <c r="P58" s="56">
        <f t="shared" si="14"/>
        <v>562</v>
      </c>
      <c r="Q58" s="56">
        <f t="shared" si="15"/>
        <v>0</v>
      </c>
    </row>
    <row r="59" spans="1:17" ht="210" x14ac:dyDescent="0.25">
      <c r="A59" s="3">
        <v>54</v>
      </c>
      <c r="B59" s="6" t="s">
        <v>40</v>
      </c>
      <c r="C59" s="23"/>
      <c r="D59" s="23"/>
      <c r="E59" s="23"/>
      <c r="F59" s="23"/>
      <c r="G59" s="23"/>
      <c r="H59" s="23"/>
      <c r="I59" s="23"/>
      <c r="J59" s="51"/>
      <c r="K59" s="23"/>
      <c r="L59" s="23"/>
      <c r="M59" s="23"/>
      <c r="N59" s="23"/>
      <c r="O59" s="24" t="s">
        <v>71</v>
      </c>
      <c r="P59" s="56">
        <f t="shared" si="14"/>
        <v>0</v>
      </c>
      <c r="Q59" s="56">
        <f t="shared" si="15"/>
        <v>0</v>
      </c>
    </row>
    <row r="60" spans="1:17" x14ac:dyDescent="0.25">
      <c r="A60" s="3">
        <v>55</v>
      </c>
      <c r="B60" s="20" t="s">
        <v>16</v>
      </c>
      <c r="C60" s="17">
        <f>D60+E60+F60+G60+H60+I60+J60+K60+L60+M60+N60</f>
        <v>1.2000000000000002</v>
      </c>
      <c r="D60" s="23">
        <v>0.1</v>
      </c>
      <c r="E60" s="23">
        <v>0.1</v>
      </c>
      <c r="F60" s="23">
        <v>0.1</v>
      </c>
      <c r="G60" s="23">
        <v>0.1</v>
      </c>
      <c r="H60" s="23">
        <v>0.1</v>
      </c>
      <c r="I60" s="23">
        <v>0.1</v>
      </c>
      <c r="J60" s="51">
        <v>0.2</v>
      </c>
      <c r="K60" s="23">
        <v>0.1</v>
      </c>
      <c r="L60" s="23">
        <v>0.1</v>
      </c>
      <c r="M60" s="23">
        <v>0.1</v>
      </c>
      <c r="N60" s="23">
        <v>0.1</v>
      </c>
      <c r="O60" s="24"/>
      <c r="P60" s="56">
        <f t="shared" si="14"/>
        <v>1.2000000000000002</v>
      </c>
      <c r="Q60" s="56">
        <f t="shared" si="15"/>
        <v>0</v>
      </c>
    </row>
    <row r="61" spans="1:17" ht="120" x14ac:dyDescent="0.25">
      <c r="A61" s="3">
        <v>56</v>
      </c>
      <c r="B61" s="6" t="s">
        <v>41</v>
      </c>
      <c r="C61" s="23"/>
      <c r="D61" s="23"/>
      <c r="E61" s="23"/>
      <c r="F61" s="23"/>
      <c r="G61" s="23"/>
      <c r="H61" s="23"/>
      <c r="I61" s="23"/>
      <c r="J61" s="51"/>
      <c r="K61" s="23"/>
      <c r="L61" s="23"/>
      <c r="M61" s="23"/>
      <c r="N61" s="23"/>
      <c r="O61" s="24" t="s">
        <v>71</v>
      </c>
      <c r="P61" s="56">
        <f t="shared" si="14"/>
        <v>0</v>
      </c>
      <c r="Q61" s="56">
        <f t="shared" si="15"/>
        <v>0</v>
      </c>
    </row>
    <row r="62" spans="1:17" x14ac:dyDescent="0.25">
      <c r="A62" s="3">
        <v>57</v>
      </c>
      <c r="B62" s="20" t="s">
        <v>16</v>
      </c>
      <c r="C62" s="17">
        <f>D62+E62+F62+G62+H62+I62+J62+K62+L62+M62+N62</f>
        <v>1151.8</v>
      </c>
      <c r="D62" s="23">
        <v>87.5</v>
      </c>
      <c r="E62" s="23">
        <v>91.9</v>
      </c>
      <c r="F62" s="23">
        <v>98.3</v>
      </c>
      <c r="G62" s="23">
        <v>102.3</v>
      </c>
      <c r="H62" s="23">
        <v>106.4</v>
      </c>
      <c r="I62" s="23">
        <v>106.4</v>
      </c>
      <c r="J62" s="51">
        <v>115.2</v>
      </c>
      <c r="K62" s="17">
        <v>106.4</v>
      </c>
      <c r="L62" s="17">
        <v>109.4</v>
      </c>
      <c r="M62" s="17">
        <v>112</v>
      </c>
      <c r="N62" s="17">
        <v>116</v>
      </c>
      <c r="O62" s="24"/>
      <c r="P62" s="56">
        <f t="shared" si="14"/>
        <v>1151.8</v>
      </c>
      <c r="Q62" s="56">
        <f t="shared" si="15"/>
        <v>0</v>
      </c>
    </row>
    <row r="63" spans="1:17" ht="313.5" x14ac:dyDescent="0.25">
      <c r="A63" s="3">
        <v>58</v>
      </c>
      <c r="B63" s="27" t="s">
        <v>80</v>
      </c>
      <c r="C63" s="23"/>
      <c r="D63" s="23"/>
      <c r="E63" s="23"/>
      <c r="F63" s="23"/>
      <c r="G63" s="23"/>
      <c r="H63" s="23"/>
      <c r="I63" s="23"/>
      <c r="J63" s="51"/>
      <c r="K63" s="23"/>
      <c r="L63" s="23"/>
      <c r="M63" s="23"/>
      <c r="N63" s="23"/>
      <c r="O63" s="24"/>
      <c r="P63" s="56">
        <f t="shared" si="14"/>
        <v>0</v>
      </c>
      <c r="Q63" s="56">
        <f t="shared" si="15"/>
        <v>0</v>
      </c>
    </row>
    <row r="64" spans="1:17" x14ac:dyDescent="0.25">
      <c r="A64" s="3">
        <v>59</v>
      </c>
      <c r="B64" s="20" t="s">
        <v>16</v>
      </c>
      <c r="C64" s="17">
        <f>D64+E64+F64+G64+H64+I64+J64+K64+L64+M64+N64</f>
        <v>2.5</v>
      </c>
      <c r="D64" s="23">
        <v>0.5</v>
      </c>
      <c r="E64" s="23">
        <v>0.2</v>
      </c>
      <c r="F64" s="23">
        <v>0.2</v>
      </c>
      <c r="G64" s="23">
        <v>0.2</v>
      </c>
      <c r="H64" s="23">
        <v>0.2</v>
      </c>
      <c r="I64" s="23">
        <v>0.2</v>
      </c>
      <c r="J64" s="51">
        <v>0.2</v>
      </c>
      <c r="K64" s="23">
        <v>0.2</v>
      </c>
      <c r="L64" s="23">
        <v>0.2</v>
      </c>
      <c r="M64" s="23">
        <v>0.2</v>
      </c>
      <c r="N64" s="23">
        <v>0.2</v>
      </c>
      <c r="O64" s="24"/>
      <c r="P64" s="56">
        <f t="shared" si="14"/>
        <v>2.5</v>
      </c>
      <c r="Q64" s="56">
        <f t="shared" si="15"/>
        <v>0</v>
      </c>
    </row>
    <row r="65" spans="1:17" ht="195" x14ac:dyDescent="0.25">
      <c r="A65" s="3">
        <v>60</v>
      </c>
      <c r="B65" s="6" t="s">
        <v>81</v>
      </c>
      <c r="C65" s="23"/>
      <c r="D65" s="23"/>
      <c r="E65" s="23"/>
      <c r="F65" s="23"/>
      <c r="G65" s="23"/>
      <c r="H65" s="23"/>
      <c r="I65" s="23"/>
      <c r="J65" s="51"/>
      <c r="K65" s="23"/>
      <c r="L65" s="23"/>
      <c r="M65" s="23"/>
      <c r="N65" s="23"/>
      <c r="O65" s="24"/>
      <c r="P65" s="56">
        <f t="shared" si="14"/>
        <v>0</v>
      </c>
      <c r="Q65" s="56">
        <f t="shared" si="15"/>
        <v>0</v>
      </c>
    </row>
    <row r="66" spans="1:17" x14ac:dyDescent="0.25">
      <c r="A66" s="3">
        <v>61</v>
      </c>
      <c r="B66" s="20" t="s">
        <v>16</v>
      </c>
      <c r="C66" s="17">
        <f>D66+E66+F66+G66+H66+I66+J66+K66+L66+M66+N66</f>
        <v>330</v>
      </c>
      <c r="D66" s="17">
        <v>0</v>
      </c>
      <c r="E66" s="17">
        <v>0</v>
      </c>
      <c r="F66" s="17">
        <v>10</v>
      </c>
      <c r="G66" s="17">
        <v>0</v>
      </c>
      <c r="H66" s="17">
        <v>255.9</v>
      </c>
      <c r="I66" s="17">
        <v>15.7</v>
      </c>
      <c r="J66" s="48">
        <v>31.1</v>
      </c>
      <c r="K66" s="17">
        <v>17.3</v>
      </c>
      <c r="L66" s="17">
        <v>0</v>
      </c>
      <c r="M66" s="17">
        <v>0</v>
      </c>
      <c r="N66" s="17">
        <v>0</v>
      </c>
      <c r="O66" s="24"/>
      <c r="P66" s="56">
        <f t="shared" si="14"/>
        <v>330</v>
      </c>
      <c r="Q66" s="56">
        <f t="shared" si="15"/>
        <v>0</v>
      </c>
    </row>
    <row r="67" spans="1:17" ht="75" x14ac:dyDescent="0.25">
      <c r="A67" s="3">
        <v>62</v>
      </c>
      <c r="B67" s="6" t="s">
        <v>42</v>
      </c>
      <c r="C67" s="17"/>
      <c r="D67" s="17"/>
      <c r="E67" s="17"/>
      <c r="F67" s="17"/>
      <c r="G67" s="17"/>
      <c r="H67" s="17"/>
      <c r="I67" s="17"/>
      <c r="J67" s="48"/>
      <c r="K67" s="17"/>
      <c r="L67" s="17"/>
      <c r="M67" s="17"/>
      <c r="N67" s="17"/>
      <c r="O67" s="24"/>
      <c r="P67" s="56">
        <f t="shared" si="14"/>
        <v>0</v>
      </c>
      <c r="Q67" s="56">
        <f t="shared" si="15"/>
        <v>0</v>
      </c>
    </row>
    <row r="68" spans="1:17" x14ac:dyDescent="0.25">
      <c r="A68" s="3">
        <v>63</v>
      </c>
      <c r="B68" s="20" t="s">
        <v>17</v>
      </c>
      <c r="C68" s="17">
        <f>D68+E68+F68+G68+H68+I68+J68+K68+L68+M68+N68</f>
        <v>10.199999999999999</v>
      </c>
      <c r="D68" s="17">
        <v>0</v>
      </c>
      <c r="E68" s="17">
        <v>0</v>
      </c>
      <c r="F68" s="17">
        <v>10.199999999999999</v>
      </c>
      <c r="G68" s="17">
        <v>0</v>
      </c>
      <c r="H68" s="17">
        <v>0</v>
      </c>
      <c r="I68" s="17">
        <v>0</v>
      </c>
      <c r="J68" s="48">
        <v>0</v>
      </c>
      <c r="K68" s="17">
        <v>0</v>
      </c>
      <c r="L68" s="17">
        <v>0</v>
      </c>
      <c r="M68" s="17">
        <v>0</v>
      </c>
      <c r="N68" s="17">
        <v>0</v>
      </c>
      <c r="O68" s="24"/>
      <c r="P68" s="56">
        <f t="shared" si="14"/>
        <v>10.199999999999999</v>
      </c>
      <c r="Q68" s="56">
        <f t="shared" si="15"/>
        <v>0</v>
      </c>
    </row>
    <row r="69" spans="1:17" ht="71.25" x14ac:dyDescent="0.25">
      <c r="A69" s="3">
        <v>64</v>
      </c>
      <c r="B69" s="28" t="s">
        <v>43</v>
      </c>
      <c r="C69" s="17"/>
      <c r="D69" s="17"/>
      <c r="E69" s="17"/>
      <c r="F69" s="17"/>
      <c r="G69" s="17"/>
      <c r="H69" s="17"/>
      <c r="I69" s="17"/>
      <c r="J69" s="48"/>
      <c r="K69" s="17"/>
      <c r="L69" s="17"/>
      <c r="M69" s="17"/>
      <c r="N69" s="17"/>
      <c r="O69" s="24"/>
      <c r="P69" s="56">
        <f t="shared" si="14"/>
        <v>0</v>
      </c>
      <c r="Q69" s="56">
        <f t="shared" si="15"/>
        <v>0</v>
      </c>
    </row>
    <row r="70" spans="1:17" x14ac:dyDescent="0.25">
      <c r="A70" s="3">
        <v>65</v>
      </c>
      <c r="B70" s="20" t="s">
        <v>17</v>
      </c>
      <c r="C70" s="17">
        <f>D70+E70+F70+G70+H70+I70+J70+K70+L70+M70+N70</f>
        <v>58541.200000000004</v>
      </c>
      <c r="D70" s="17">
        <v>0</v>
      </c>
      <c r="E70" s="17">
        <v>0</v>
      </c>
      <c r="F70" s="17">
        <v>3926.8</v>
      </c>
      <c r="G70" s="17">
        <v>4341.7</v>
      </c>
      <c r="H70" s="17">
        <v>3903.8</v>
      </c>
      <c r="I70" s="17">
        <v>9079.1</v>
      </c>
      <c r="J70" s="48">
        <v>9920.5</v>
      </c>
      <c r="K70" s="17">
        <v>9164.9</v>
      </c>
      <c r="L70" s="17">
        <v>9424.4</v>
      </c>
      <c r="M70" s="17">
        <v>4330</v>
      </c>
      <c r="N70" s="17">
        <v>4450</v>
      </c>
      <c r="O70" s="24"/>
      <c r="P70" s="56">
        <f t="shared" si="14"/>
        <v>58541.200000000004</v>
      </c>
      <c r="Q70" s="56">
        <f t="shared" si="15"/>
        <v>0</v>
      </c>
    </row>
    <row r="71" spans="1:17" ht="142.5" x14ac:dyDescent="0.25">
      <c r="A71" s="3">
        <v>66</v>
      </c>
      <c r="B71" s="28" t="s">
        <v>44</v>
      </c>
      <c r="C71" s="23"/>
      <c r="D71" s="23"/>
      <c r="E71" s="23"/>
      <c r="F71" s="23"/>
      <c r="G71" s="23"/>
      <c r="H71" s="23"/>
      <c r="I71" s="23"/>
      <c r="J71" s="51"/>
      <c r="K71" s="23"/>
      <c r="L71" s="23"/>
      <c r="M71" s="23"/>
      <c r="N71" s="23"/>
      <c r="O71" s="24"/>
      <c r="P71" s="56">
        <f t="shared" si="14"/>
        <v>0</v>
      </c>
      <c r="Q71" s="56">
        <f t="shared" si="15"/>
        <v>0</v>
      </c>
    </row>
    <row r="72" spans="1:17" x14ac:dyDescent="0.25">
      <c r="A72" s="3">
        <v>67</v>
      </c>
      <c r="B72" s="20" t="s">
        <v>16</v>
      </c>
      <c r="C72" s="17">
        <f>D72+E72+F72+G72+H72+I72+J72+K72+L72+M72+N72</f>
        <v>775.59999999999991</v>
      </c>
      <c r="D72" s="17">
        <v>0</v>
      </c>
      <c r="E72" s="17">
        <v>0</v>
      </c>
      <c r="F72" s="17">
        <v>166.3</v>
      </c>
      <c r="G72" s="17">
        <v>0</v>
      </c>
      <c r="H72" s="17">
        <v>0</v>
      </c>
      <c r="I72" s="17">
        <v>0</v>
      </c>
      <c r="J72" s="48">
        <v>609.29999999999995</v>
      </c>
      <c r="K72" s="17">
        <v>0</v>
      </c>
      <c r="L72" s="17">
        <v>0</v>
      </c>
      <c r="M72" s="17">
        <v>0</v>
      </c>
      <c r="N72" s="17">
        <v>0</v>
      </c>
      <c r="O72" s="24"/>
      <c r="P72" s="56">
        <f t="shared" si="14"/>
        <v>775.59999999999991</v>
      </c>
      <c r="Q72" s="56">
        <f t="shared" si="15"/>
        <v>0</v>
      </c>
    </row>
    <row r="73" spans="1:17" ht="213.75" x14ac:dyDescent="0.25">
      <c r="A73" s="3">
        <v>68</v>
      </c>
      <c r="B73" s="28" t="s">
        <v>45</v>
      </c>
      <c r="C73" s="23"/>
      <c r="D73" s="23"/>
      <c r="E73" s="23"/>
      <c r="F73" s="23"/>
      <c r="G73" s="23"/>
      <c r="H73" s="23"/>
      <c r="I73" s="23"/>
      <c r="J73" s="51"/>
      <c r="K73" s="23"/>
      <c r="L73" s="23"/>
      <c r="M73" s="23"/>
      <c r="N73" s="23"/>
      <c r="O73" s="24" t="s">
        <v>13</v>
      </c>
      <c r="P73" s="56">
        <f t="shared" si="14"/>
        <v>0</v>
      </c>
      <c r="Q73" s="56">
        <f t="shared" si="15"/>
        <v>0</v>
      </c>
    </row>
    <row r="74" spans="1:17" x14ac:dyDescent="0.25">
      <c r="A74" s="3">
        <v>69</v>
      </c>
      <c r="B74" s="20" t="s">
        <v>16</v>
      </c>
      <c r="C74" s="17">
        <f>D74+E74+F74+G74+H74+I74+J74+K74+L74+M74+N74</f>
        <v>39411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48">
        <v>12525</v>
      </c>
      <c r="K74" s="17">
        <v>11289</v>
      </c>
      <c r="L74" s="17">
        <v>15597</v>
      </c>
      <c r="M74" s="17">
        <v>0</v>
      </c>
      <c r="N74" s="17">
        <v>0</v>
      </c>
      <c r="O74" s="24"/>
      <c r="P74" s="56">
        <f t="shared" si="14"/>
        <v>39411</v>
      </c>
      <c r="Q74" s="56">
        <f t="shared" si="15"/>
        <v>0</v>
      </c>
    </row>
    <row r="75" spans="1:17" ht="75" x14ac:dyDescent="0.25">
      <c r="A75" s="3">
        <v>70</v>
      </c>
      <c r="B75" s="1" t="s">
        <v>28</v>
      </c>
      <c r="C75" s="17"/>
      <c r="D75" s="17"/>
      <c r="E75" s="17"/>
      <c r="F75" s="17"/>
      <c r="G75" s="17"/>
      <c r="H75" s="17"/>
      <c r="I75" s="17"/>
      <c r="J75" s="48"/>
      <c r="K75" s="17"/>
      <c r="L75" s="17"/>
      <c r="M75" s="17"/>
      <c r="N75" s="17"/>
      <c r="O75" s="17"/>
      <c r="P75" s="56">
        <f t="shared" si="14"/>
        <v>0</v>
      </c>
      <c r="Q75" s="56">
        <f t="shared" si="15"/>
        <v>0</v>
      </c>
    </row>
    <row r="76" spans="1:17" x14ac:dyDescent="0.25">
      <c r="A76" s="3">
        <v>71</v>
      </c>
      <c r="B76" s="13" t="s">
        <v>5</v>
      </c>
      <c r="C76" s="17">
        <f>C78</f>
        <v>147</v>
      </c>
      <c r="D76" s="17">
        <f t="shared" ref="D76:N76" si="29">D78</f>
        <v>0</v>
      </c>
      <c r="E76" s="17">
        <f t="shared" si="29"/>
        <v>0</v>
      </c>
      <c r="F76" s="17">
        <f t="shared" si="29"/>
        <v>0</v>
      </c>
      <c r="G76" s="17">
        <f t="shared" si="29"/>
        <v>0</v>
      </c>
      <c r="H76" s="17">
        <f t="shared" si="29"/>
        <v>0</v>
      </c>
      <c r="I76" s="17">
        <f t="shared" si="29"/>
        <v>147</v>
      </c>
      <c r="J76" s="48">
        <f t="shared" si="29"/>
        <v>0</v>
      </c>
      <c r="K76" s="17">
        <f t="shared" si="29"/>
        <v>0</v>
      </c>
      <c r="L76" s="17">
        <f t="shared" si="29"/>
        <v>0</v>
      </c>
      <c r="M76" s="17">
        <f t="shared" si="29"/>
        <v>0</v>
      </c>
      <c r="N76" s="17">
        <f t="shared" si="29"/>
        <v>0</v>
      </c>
      <c r="O76" s="17"/>
      <c r="P76" s="56">
        <f t="shared" si="14"/>
        <v>147</v>
      </c>
      <c r="Q76" s="56">
        <f t="shared" si="15"/>
        <v>0</v>
      </c>
    </row>
    <row r="77" spans="1:17" ht="105" x14ac:dyDescent="0.25">
      <c r="A77" s="3">
        <v>72</v>
      </c>
      <c r="B77" s="29" t="s">
        <v>46</v>
      </c>
      <c r="C77" s="17"/>
      <c r="D77" s="17"/>
      <c r="E77" s="17"/>
      <c r="F77" s="17"/>
      <c r="G77" s="17"/>
      <c r="H77" s="17"/>
      <c r="I77" s="17"/>
      <c r="J77" s="48"/>
      <c r="K77" s="17"/>
      <c r="L77" s="17"/>
      <c r="M77" s="17"/>
      <c r="N77" s="17"/>
      <c r="O77" s="17" t="s">
        <v>13</v>
      </c>
      <c r="P77" s="56">
        <f t="shared" si="14"/>
        <v>0</v>
      </c>
      <c r="Q77" s="56">
        <f t="shared" si="15"/>
        <v>0</v>
      </c>
    </row>
    <row r="78" spans="1:17" x14ac:dyDescent="0.25">
      <c r="A78" s="3">
        <v>73</v>
      </c>
      <c r="B78" s="13" t="s">
        <v>5</v>
      </c>
      <c r="C78" s="17">
        <f>D78+E78+F78+G78+H78+I78+J78+K78+L78+M78+N78+O78</f>
        <v>147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147</v>
      </c>
      <c r="J78" s="48">
        <v>0</v>
      </c>
      <c r="K78" s="17">
        <v>0</v>
      </c>
      <c r="L78" s="17">
        <v>0</v>
      </c>
      <c r="M78" s="17">
        <v>0</v>
      </c>
      <c r="N78" s="17">
        <v>0</v>
      </c>
      <c r="O78" s="17"/>
      <c r="P78" s="56">
        <f t="shared" si="14"/>
        <v>147</v>
      </c>
      <c r="Q78" s="56">
        <f t="shared" si="15"/>
        <v>0</v>
      </c>
    </row>
    <row r="79" spans="1:17" x14ac:dyDescent="0.25">
      <c r="A79" s="3">
        <v>74</v>
      </c>
      <c r="B79" s="110" t="s">
        <v>78</v>
      </c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</row>
    <row r="80" spans="1:17" ht="45" x14ac:dyDescent="0.25">
      <c r="A80" s="3">
        <v>75</v>
      </c>
      <c r="B80" s="6" t="s">
        <v>18</v>
      </c>
      <c r="C80" s="30">
        <f>C81+C82+C83</f>
        <v>134121</v>
      </c>
      <c r="D80" s="31">
        <f t="shared" ref="D80:N80" si="30">D81+D82+D83</f>
        <v>0</v>
      </c>
      <c r="E80" s="30">
        <f t="shared" si="30"/>
        <v>17866.2</v>
      </c>
      <c r="F80" s="31">
        <f>F81+F82+F83</f>
        <v>33741.5</v>
      </c>
      <c r="G80" s="31">
        <f t="shared" si="30"/>
        <v>3605.8</v>
      </c>
      <c r="H80" s="31">
        <f t="shared" si="30"/>
        <v>5008.3</v>
      </c>
      <c r="I80" s="31">
        <f t="shared" si="30"/>
        <v>17930</v>
      </c>
      <c r="J80" s="52">
        <f t="shared" si="30"/>
        <v>5810.4000000000005</v>
      </c>
      <c r="K80" s="31">
        <f t="shared" si="30"/>
        <v>8158.8</v>
      </c>
      <c r="L80" s="31">
        <f t="shared" si="30"/>
        <v>14000</v>
      </c>
      <c r="M80" s="31">
        <f t="shared" si="30"/>
        <v>14000</v>
      </c>
      <c r="N80" s="31">
        <f t="shared" si="30"/>
        <v>14000</v>
      </c>
      <c r="O80" s="32"/>
    </row>
    <row r="81" spans="1:15" x14ac:dyDescent="0.25">
      <c r="A81" s="3">
        <v>76</v>
      </c>
      <c r="B81" s="6" t="s">
        <v>11</v>
      </c>
      <c r="C81" s="30">
        <f>C85</f>
        <v>24378.100000000002</v>
      </c>
      <c r="D81" s="31">
        <f t="shared" ref="D81:N83" si="31">D85</f>
        <v>0</v>
      </c>
      <c r="E81" s="30">
        <f t="shared" si="31"/>
        <v>1722.1</v>
      </c>
      <c r="F81" s="31">
        <f>F85</f>
        <v>3396.7999999999997</v>
      </c>
      <c r="G81" s="31">
        <f t="shared" si="31"/>
        <v>334.8</v>
      </c>
      <c r="H81" s="31">
        <f t="shared" si="31"/>
        <v>3268.8</v>
      </c>
      <c r="I81" s="31">
        <f t="shared" si="31"/>
        <v>9208.7000000000007</v>
      </c>
      <c r="J81" s="52">
        <f t="shared" si="31"/>
        <v>892.1</v>
      </c>
      <c r="K81" s="31">
        <f t="shared" si="31"/>
        <v>1354.8</v>
      </c>
      <c r="L81" s="31">
        <f t="shared" si="31"/>
        <v>1400</v>
      </c>
      <c r="M81" s="31">
        <f t="shared" si="31"/>
        <v>1400</v>
      </c>
      <c r="N81" s="31">
        <f t="shared" si="31"/>
        <v>1400</v>
      </c>
      <c r="O81" s="32"/>
    </row>
    <row r="82" spans="1:15" x14ac:dyDescent="0.25">
      <c r="A82" s="3">
        <v>77</v>
      </c>
      <c r="B82" s="6" t="s">
        <v>12</v>
      </c>
      <c r="C82" s="30">
        <f>C86</f>
        <v>55524.700000000004</v>
      </c>
      <c r="D82" s="31">
        <f t="shared" si="31"/>
        <v>0</v>
      </c>
      <c r="E82" s="30">
        <f t="shared" si="31"/>
        <v>16144.1</v>
      </c>
      <c r="F82" s="30">
        <f>F86</f>
        <v>19257.900000000001</v>
      </c>
      <c r="G82" s="31">
        <f t="shared" si="31"/>
        <v>1278.4000000000001</v>
      </c>
      <c r="H82" s="31">
        <f t="shared" si="31"/>
        <v>996.3</v>
      </c>
      <c r="I82" s="31">
        <f t="shared" si="31"/>
        <v>2403.3000000000002</v>
      </c>
      <c r="J82" s="52">
        <f t="shared" si="31"/>
        <v>576.70000000000005</v>
      </c>
      <c r="K82" s="31">
        <f t="shared" si="31"/>
        <v>2268</v>
      </c>
      <c r="L82" s="31">
        <f t="shared" si="31"/>
        <v>4200</v>
      </c>
      <c r="M82" s="31">
        <f t="shared" si="31"/>
        <v>4200</v>
      </c>
      <c r="N82" s="31">
        <f t="shared" si="31"/>
        <v>4200</v>
      </c>
      <c r="O82" s="32"/>
    </row>
    <row r="83" spans="1:15" ht="30" x14ac:dyDescent="0.25">
      <c r="A83" s="3">
        <v>78</v>
      </c>
      <c r="B83" s="6" t="s">
        <v>7</v>
      </c>
      <c r="C83" s="30">
        <f>C87</f>
        <v>54218.2</v>
      </c>
      <c r="D83" s="31">
        <f t="shared" si="31"/>
        <v>0</v>
      </c>
      <c r="E83" s="31">
        <f t="shared" si="31"/>
        <v>0</v>
      </c>
      <c r="F83" s="30">
        <f>F87</f>
        <v>11086.8</v>
      </c>
      <c r="G83" s="31">
        <f t="shared" si="31"/>
        <v>1992.6</v>
      </c>
      <c r="H83" s="31">
        <f t="shared" si="31"/>
        <v>743.2</v>
      </c>
      <c r="I83" s="31">
        <f t="shared" si="31"/>
        <v>6318</v>
      </c>
      <c r="J83" s="52">
        <f t="shared" si="31"/>
        <v>4341.6000000000004</v>
      </c>
      <c r="K83" s="31">
        <f t="shared" si="31"/>
        <v>4536</v>
      </c>
      <c r="L83" s="31">
        <f t="shared" si="31"/>
        <v>8400</v>
      </c>
      <c r="M83" s="31">
        <f t="shared" si="31"/>
        <v>8400</v>
      </c>
      <c r="N83" s="31">
        <f t="shared" si="31"/>
        <v>8400</v>
      </c>
      <c r="O83" s="32"/>
    </row>
    <row r="84" spans="1:15" ht="45" x14ac:dyDescent="0.25">
      <c r="A84" s="3">
        <v>79</v>
      </c>
      <c r="B84" s="9" t="s">
        <v>8</v>
      </c>
      <c r="C84" s="16">
        <f>C85+C86+C87</f>
        <v>134121</v>
      </c>
      <c r="D84" s="16">
        <v>0</v>
      </c>
      <c r="E84" s="16">
        <f t="shared" ref="E84:N84" si="32">E85+E86+E87</f>
        <v>17866.2</v>
      </c>
      <c r="F84" s="16">
        <f t="shared" si="32"/>
        <v>33741.5</v>
      </c>
      <c r="G84" s="16">
        <f t="shared" si="32"/>
        <v>3605.8</v>
      </c>
      <c r="H84" s="16">
        <f t="shared" si="32"/>
        <v>5008.3</v>
      </c>
      <c r="I84" s="16">
        <f t="shared" si="32"/>
        <v>17930</v>
      </c>
      <c r="J84" s="53">
        <f t="shared" si="32"/>
        <v>5810.4000000000005</v>
      </c>
      <c r="K84" s="16">
        <f t="shared" si="32"/>
        <v>8158.8</v>
      </c>
      <c r="L84" s="16">
        <f t="shared" si="32"/>
        <v>14000</v>
      </c>
      <c r="M84" s="16">
        <f t="shared" si="32"/>
        <v>14000</v>
      </c>
      <c r="N84" s="16">
        <f t="shared" si="32"/>
        <v>14000</v>
      </c>
      <c r="O84" s="32"/>
    </row>
    <row r="85" spans="1:15" x14ac:dyDescent="0.25">
      <c r="A85" s="3">
        <v>80</v>
      </c>
      <c r="B85" s="9" t="s">
        <v>11</v>
      </c>
      <c r="C85" s="16">
        <f>C89+C93+C96</f>
        <v>24378.100000000002</v>
      </c>
      <c r="D85" s="16">
        <f t="shared" ref="D85:N85" si="33">D89+D93+D96</f>
        <v>0</v>
      </c>
      <c r="E85" s="16">
        <f t="shared" si="33"/>
        <v>1722.1</v>
      </c>
      <c r="F85" s="16">
        <f t="shared" si="33"/>
        <v>3396.7999999999997</v>
      </c>
      <c r="G85" s="16">
        <f t="shared" si="33"/>
        <v>334.8</v>
      </c>
      <c r="H85" s="16">
        <f t="shared" si="33"/>
        <v>3268.8</v>
      </c>
      <c r="I85" s="16">
        <f t="shared" si="33"/>
        <v>9208.7000000000007</v>
      </c>
      <c r="J85" s="53">
        <f t="shared" si="33"/>
        <v>892.1</v>
      </c>
      <c r="K85" s="16">
        <f t="shared" si="33"/>
        <v>1354.8</v>
      </c>
      <c r="L85" s="16">
        <f t="shared" si="33"/>
        <v>1400</v>
      </c>
      <c r="M85" s="16">
        <f t="shared" si="33"/>
        <v>1400</v>
      </c>
      <c r="N85" s="16">
        <f t="shared" si="33"/>
        <v>1400</v>
      </c>
      <c r="O85" s="32"/>
    </row>
    <row r="86" spans="1:15" x14ac:dyDescent="0.25">
      <c r="A86" s="3">
        <v>81</v>
      </c>
      <c r="B86" s="9" t="s">
        <v>12</v>
      </c>
      <c r="C86" s="16">
        <f>C90+C94</f>
        <v>55524.700000000004</v>
      </c>
      <c r="D86" s="16">
        <f t="shared" ref="D86:N86" si="34">D90+D94</f>
        <v>0</v>
      </c>
      <c r="E86" s="16">
        <f t="shared" si="34"/>
        <v>16144.1</v>
      </c>
      <c r="F86" s="16">
        <f t="shared" si="34"/>
        <v>19257.900000000001</v>
      </c>
      <c r="G86" s="16">
        <f t="shared" si="34"/>
        <v>1278.4000000000001</v>
      </c>
      <c r="H86" s="16">
        <f t="shared" si="34"/>
        <v>996.3</v>
      </c>
      <c r="I86" s="16">
        <f t="shared" si="34"/>
        <v>2403.3000000000002</v>
      </c>
      <c r="J86" s="53">
        <f t="shared" si="34"/>
        <v>576.70000000000005</v>
      </c>
      <c r="K86" s="16">
        <f t="shared" si="34"/>
        <v>2268</v>
      </c>
      <c r="L86" s="16">
        <f t="shared" si="34"/>
        <v>4200</v>
      </c>
      <c r="M86" s="16">
        <f t="shared" si="34"/>
        <v>4200</v>
      </c>
      <c r="N86" s="16">
        <f t="shared" si="34"/>
        <v>4200</v>
      </c>
      <c r="O86" s="32"/>
    </row>
    <row r="87" spans="1:15" ht="30" x14ac:dyDescent="0.25">
      <c r="A87" s="3">
        <v>82</v>
      </c>
      <c r="B87" s="9" t="s">
        <v>7</v>
      </c>
      <c r="C87" s="16">
        <f>C91</f>
        <v>54218.2</v>
      </c>
      <c r="D87" s="16">
        <f t="shared" ref="D87:N87" si="35">D91</f>
        <v>0</v>
      </c>
      <c r="E87" s="16">
        <f t="shared" si="35"/>
        <v>0</v>
      </c>
      <c r="F87" s="16">
        <f t="shared" si="35"/>
        <v>11086.8</v>
      </c>
      <c r="G87" s="16">
        <f t="shared" si="35"/>
        <v>1992.6</v>
      </c>
      <c r="H87" s="16">
        <f t="shared" si="35"/>
        <v>743.2</v>
      </c>
      <c r="I87" s="16">
        <f t="shared" si="35"/>
        <v>6318</v>
      </c>
      <c r="J87" s="53">
        <f t="shared" si="35"/>
        <v>4341.6000000000004</v>
      </c>
      <c r="K87" s="16">
        <f t="shared" si="35"/>
        <v>4536</v>
      </c>
      <c r="L87" s="16">
        <f t="shared" si="35"/>
        <v>8400</v>
      </c>
      <c r="M87" s="16">
        <f t="shared" si="35"/>
        <v>8400</v>
      </c>
      <c r="N87" s="16">
        <f t="shared" si="35"/>
        <v>8400</v>
      </c>
      <c r="O87" s="32"/>
    </row>
    <row r="88" spans="1:15" ht="90" x14ac:dyDescent="0.25">
      <c r="A88" s="3">
        <v>83</v>
      </c>
      <c r="B88" s="6" t="s">
        <v>47</v>
      </c>
      <c r="C88" s="23"/>
      <c r="D88" s="17"/>
      <c r="E88" s="17"/>
      <c r="F88" s="17"/>
      <c r="G88" s="17"/>
      <c r="H88" s="17"/>
      <c r="I88" s="17"/>
      <c r="J88" s="48"/>
      <c r="K88" s="17"/>
      <c r="L88" s="17"/>
      <c r="M88" s="17"/>
      <c r="N88" s="17"/>
      <c r="O88" s="24" t="s">
        <v>72</v>
      </c>
    </row>
    <row r="89" spans="1:15" x14ac:dyDescent="0.25">
      <c r="A89" s="3">
        <v>84</v>
      </c>
      <c r="B89" s="20" t="s">
        <v>11</v>
      </c>
      <c r="C89" s="17">
        <f>D89+E89+F89+G89+H89+I89+J89+K89+L89+M89+N89</f>
        <v>14542.500000000002</v>
      </c>
      <c r="D89" s="17">
        <v>0</v>
      </c>
      <c r="E89" s="17">
        <v>0</v>
      </c>
      <c r="F89" s="17">
        <v>3282.1</v>
      </c>
      <c r="G89" s="17">
        <v>334.8</v>
      </c>
      <c r="H89" s="17">
        <v>3268.8</v>
      </c>
      <c r="I89" s="17">
        <v>1808.7</v>
      </c>
      <c r="J89" s="48">
        <v>892.1</v>
      </c>
      <c r="K89" s="17">
        <v>756</v>
      </c>
      <c r="L89" s="17">
        <v>1400</v>
      </c>
      <c r="M89" s="17">
        <v>1400</v>
      </c>
      <c r="N89" s="17">
        <v>1400</v>
      </c>
      <c r="O89" s="32"/>
    </row>
    <row r="90" spans="1:15" ht="30" x14ac:dyDescent="0.25">
      <c r="A90" s="3">
        <v>85</v>
      </c>
      <c r="B90" s="20" t="s">
        <v>19</v>
      </c>
      <c r="C90" s="17">
        <f t="shared" ref="C90:C94" si="36">D90+E90+F90+G90+H90+I90+J90+K90+L90+M90+N90</f>
        <v>25028.400000000001</v>
      </c>
      <c r="D90" s="17">
        <v>0</v>
      </c>
      <c r="E90" s="17">
        <v>0</v>
      </c>
      <c r="F90" s="23">
        <v>4905.7</v>
      </c>
      <c r="G90" s="17">
        <v>1278.4000000000001</v>
      </c>
      <c r="H90" s="17">
        <v>996.3</v>
      </c>
      <c r="I90" s="17">
        <v>2403.3000000000002</v>
      </c>
      <c r="J90" s="48">
        <v>576.70000000000005</v>
      </c>
      <c r="K90" s="17">
        <v>2268</v>
      </c>
      <c r="L90" s="17">
        <v>4200</v>
      </c>
      <c r="M90" s="17">
        <v>4200</v>
      </c>
      <c r="N90" s="17">
        <v>4200</v>
      </c>
      <c r="O90" s="24"/>
    </row>
    <row r="91" spans="1:15" ht="30" x14ac:dyDescent="0.25">
      <c r="A91" s="3">
        <v>86</v>
      </c>
      <c r="B91" s="20" t="s">
        <v>7</v>
      </c>
      <c r="C91" s="17">
        <f t="shared" si="36"/>
        <v>54218.2</v>
      </c>
      <c r="D91" s="17">
        <v>0</v>
      </c>
      <c r="E91" s="17">
        <v>0</v>
      </c>
      <c r="F91" s="23">
        <v>11086.8</v>
      </c>
      <c r="G91" s="17">
        <v>1992.6</v>
      </c>
      <c r="H91" s="17">
        <v>743.2</v>
      </c>
      <c r="I91" s="17">
        <v>6318</v>
      </c>
      <c r="J91" s="48">
        <v>4341.6000000000004</v>
      </c>
      <c r="K91" s="17">
        <v>4536</v>
      </c>
      <c r="L91" s="17">
        <v>8400</v>
      </c>
      <c r="M91" s="17">
        <v>8400</v>
      </c>
      <c r="N91" s="17">
        <v>8400</v>
      </c>
      <c r="O91" s="24"/>
    </row>
    <row r="92" spans="1:15" ht="60" x14ac:dyDescent="0.25">
      <c r="A92" s="3">
        <v>87</v>
      </c>
      <c r="B92" s="6" t="s">
        <v>79</v>
      </c>
      <c r="C92" s="17"/>
      <c r="D92" s="17"/>
      <c r="E92" s="23"/>
      <c r="F92" s="17"/>
      <c r="G92" s="17"/>
      <c r="H92" s="17"/>
      <c r="I92" s="17"/>
      <c r="J92" s="48"/>
      <c r="K92" s="17"/>
      <c r="L92" s="17"/>
      <c r="M92" s="17"/>
      <c r="N92" s="17"/>
      <c r="O92" s="24" t="s">
        <v>74</v>
      </c>
    </row>
    <row r="93" spans="1:15" x14ac:dyDescent="0.25">
      <c r="A93" s="3">
        <v>88</v>
      </c>
      <c r="B93" s="20" t="s">
        <v>17</v>
      </c>
      <c r="C93" s="17">
        <f t="shared" si="36"/>
        <v>2435.6</v>
      </c>
      <c r="D93" s="17">
        <v>0</v>
      </c>
      <c r="E93" s="23">
        <v>1722.1</v>
      </c>
      <c r="F93" s="17">
        <v>114.7</v>
      </c>
      <c r="G93" s="17">
        <v>0</v>
      </c>
      <c r="H93" s="17">
        <v>0</v>
      </c>
      <c r="I93" s="17">
        <v>0</v>
      </c>
      <c r="J93" s="48">
        <v>0</v>
      </c>
      <c r="K93" s="17">
        <v>598.79999999999995</v>
      </c>
      <c r="L93" s="17">
        <v>0</v>
      </c>
      <c r="M93" s="17">
        <v>0</v>
      </c>
      <c r="N93" s="17">
        <v>0</v>
      </c>
      <c r="O93" s="24"/>
    </row>
    <row r="94" spans="1:15" x14ac:dyDescent="0.25">
      <c r="A94" s="3">
        <v>89</v>
      </c>
      <c r="B94" s="20" t="s">
        <v>12</v>
      </c>
      <c r="C94" s="17">
        <f t="shared" si="36"/>
        <v>30496.300000000003</v>
      </c>
      <c r="D94" s="17">
        <v>0</v>
      </c>
      <c r="E94" s="23">
        <v>16144.1</v>
      </c>
      <c r="F94" s="17">
        <v>14352.2</v>
      </c>
      <c r="G94" s="17">
        <v>0</v>
      </c>
      <c r="H94" s="17">
        <v>0</v>
      </c>
      <c r="I94" s="17">
        <v>0</v>
      </c>
      <c r="J94" s="48">
        <v>0</v>
      </c>
      <c r="K94" s="17">
        <v>0</v>
      </c>
      <c r="L94" s="17">
        <v>0</v>
      </c>
      <c r="M94" s="17">
        <v>0</v>
      </c>
      <c r="N94" s="17">
        <v>0</v>
      </c>
      <c r="O94" s="24"/>
    </row>
    <row r="95" spans="1:15" ht="210" x14ac:dyDescent="0.25">
      <c r="A95" s="3">
        <v>90</v>
      </c>
      <c r="B95" s="6" t="s">
        <v>48</v>
      </c>
      <c r="C95" s="17"/>
      <c r="D95" s="17"/>
      <c r="E95" s="23"/>
      <c r="F95" s="17"/>
      <c r="G95" s="17"/>
      <c r="H95" s="17"/>
      <c r="I95" s="17"/>
      <c r="J95" s="48"/>
      <c r="K95" s="17"/>
      <c r="L95" s="17"/>
      <c r="M95" s="17"/>
      <c r="N95" s="17"/>
      <c r="O95" s="33" t="s">
        <v>73</v>
      </c>
    </row>
    <row r="96" spans="1:15" x14ac:dyDescent="0.25">
      <c r="A96" s="3">
        <v>91</v>
      </c>
      <c r="B96" s="20" t="s">
        <v>17</v>
      </c>
      <c r="C96" s="17">
        <f t="shared" ref="C96" si="37">D96+E96+F96+G96+H96+I96+J96+K96+L96+M96+N96</f>
        <v>7400</v>
      </c>
      <c r="D96" s="17">
        <v>0</v>
      </c>
      <c r="E96" s="23">
        <v>0</v>
      </c>
      <c r="F96" s="17">
        <v>0</v>
      </c>
      <c r="G96" s="17">
        <v>0</v>
      </c>
      <c r="H96" s="17">
        <v>0</v>
      </c>
      <c r="I96" s="17">
        <v>7400</v>
      </c>
      <c r="J96" s="48">
        <v>0</v>
      </c>
      <c r="K96" s="17">
        <v>0</v>
      </c>
      <c r="L96" s="17">
        <v>0</v>
      </c>
      <c r="M96" s="17">
        <v>0</v>
      </c>
      <c r="N96" s="17">
        <v>0</v>
      </c>
      <c r="O96" s="24"/>
    </row>
    <row r="97" spans="1:17" x14ac:dyDescent="0.25">
      <c r="A97" s="3">
        <v>92</v>
      </c>
      <c r="B97" s="111" t="s">
        <v>20</v>
      </c>
      <c r="C97" s="111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11"/>
      <c r="O97" s="111"/>
    </row>
    <row r="98" spans="1:17" ht="45" x14ac:dyDescent="0.25">
      <c r="A98" s="3">
        <v>93</v>
      </c>
      <c r="B98" s="6" t="s">
        <v>21</v>
      </c>
      <c r="C98" s="14">
        <f>C99+C100</f>
        <v>4602.83</v>
      </c>
      <c r="D98" s="14">
        <v>0</v>
      </c>
      <c r="E98" s="14">
        <v>0</v>
      </c>
      <c r="F98" s="14">
        <f>F99+F100</f>
        <v>441.5</v>
      </c>
      <c r="G98" s="14">
        <f>G99+G100</f>
        <v>438.03</v>
      </c>
      <c r="H98" s="14">
        <f>H99+H100</f>
        <v>731.1</v>
      </c>
      <c r="I98" s="14">
        <f>I99+I100</f>
        <v>347.1</v>
      </c>
      <c r="J98" s="46">
        <f>J99+J100</f>
        <v>445.9</v>
      </c>
      <c r="K98" s="14">
        <f t="shared" ref="K98:N98" si="38">K99+K100</f>
        <v>571.1</v>
      </c>
      <c r="L98" s="14">
        <f t="shared" si="38"/>
        <v>583.1</v>
      </c>
      <c r="M98" s="14">
        <f t="shared" si="38"/>
        <v>515</v>
      </c>
      <c r="N98" s="14">
        <f t="shared" si="38"/>
        <v>530</v>
      </c>
      <c r="O98" s="34"/>
      <c r="P98" s="56">
        <f t="shared" ref="P98:P161" si="39">SUM(D98:O98)</f>
        <v>4602.83</v>
      </c>
      <c r="Q98" s="56">
        <f t="shared" ref="Q98:Q161" si="40">C98-P98</f>
        <v>0</v>
      </c>
    </row>
    <row r="99" spans="1:17" x14ac:dyDescent="0.25">
      <c r="A99" s="3">
        <v>94</v>
      </c>
      <c r="B99" s="6" t="s">
        <v>11</v>
      </c>
      <c r="C99" s="14">
        <f>C102</f>
        <v>3616.7</v>
      </c>
      <c r="D99" s="14">
        <v>0</v>
      </c>
      <c r="E99" s="14">
        <v>0</v>
      </c>
      <c r="F99" s="14">
        <f t="shared" ref="F99:N100" si="41">F102</f>
        <v>185</v>
      </c>
      <c r="G99" s="14">
        <f t="shared" si="41"/>
        <v>192.5</v>
      </c>
      <c r="H99" s="14">
        <f t="shared" si="41"/>
        <v>247</v>
      </c>
      <c r="I99" s="14">
        <f t="shared" si="41"/>
        <v>347.1</v>
      </c>
      <c r="J99" s="46">
        <f t="shared" si="41"/>
        <v>445.9</v>
      </c>
      <c r="K99" s="14">
        <f t="shared" si="41"/>
        <v>571.1</v>
      </c>
      <c r="L99" s="14">
        <f t="shared" si="41"/>
        <v>583.1</v>
      </c>
      <c r="M99" s="14">
        <f t="shared" si="41"/>
        <v>515</v>
      </c>
      <c r="N99" s="14">
        <f t="shared" si="41"/>
        <v>530</v>
      </c>
      <c r="O99" s="34"/>
      <c r="P99" s="56">
        <f t="shared" si="39"/>
        <v>3616.7</v>
      </c>
      <c r="Q99" s="56">
        <f t="shared" si="40"/>
        <v>0</v>
      </c>
    </row>
    <row r="100" spans="1:17" x14ac:dyDescent="0.25">
      <c r="A100" s="3">
        <v>95</v>
      </c>
      <c r="B100" s="6" t="s">
        <v>12</v>
      </c>
      <c r="C100" s="14">
        <f>C103</f>
        <v>986.13</v>
      </c>
      <c r="D100" s="14">
        <v>0</v>
      </c>
      <c r="E100" s="14">
        <v>0</v>
      </c>
      <c r="F100" s="14">
        <f t="shared" si="41"/>
        <v>256.5</v>
      </c>
      <c r="G100" s="14">
        <f t="shared" si="41"/>
        <v>245.53</v>
      </c>
      <c r="H100" s="14">
        <f t="shared" si="41"/>
        <v>484.1</v>
      </c>
      <c r="I100" s="14">
        <f t="shared" si="41"/>
        <v>0</v>
      </c>
      <c r="J100" s="46">
        <f t="shared" si="41"/>
        <v>0</v>
      </c>
      <c r="K100" s="14">
        <f t="shared" si="41"/>
        <v>0</v>
      </c>
      <c r="L100" s="14">
        <f t="shared" si="41"/>
        <v>0</v>
      </c>
      <c r="M100" s="14">
        <f t="shared" si="41"/>
        <v>0</v>
      </c>
      <c r="N100" s="14">
        <f t="shared" si="41"/>
        <v>0</v>
      </c>
      <c r="O100" s="34"/>
      <c r="P100" s="56">
        <f t="shared" si="39"/>
        <v>986.13</v>
      </c>
      <c r="Q100" s="56">
        <f t="shared" si="40"/>
        <v>0</v>
      </c>
    </row>
    <row r="101" spans="1:17" ht="45" x14ac:dyDescent="0.25">
      <c r="A101" s="3">
        <v>96</v>
      </c>
      <c r="B101" s="9" t="s">
        <v>8</v>
      </c>
      <c r="C101" s="22">
        <f t="shared" ref="C101:N101" si="42">C102+C103</f>
        <v>4602.83</v>
      </c>
      <c r="D101" s="22">
        <f t="shared" si="42"/>
        <v>0</v>
      </c>
      <c r="E101" s="22">
        <f t="shared" si="42"/>
        <v>0</v>
      </c>
      <c r="F101" s="22">
        <f t="shared" si="42"/>
        <v>441.5</v>
      </c>
      <c r="G101" s="22">
        <f t="shared" si="42"/>
        <v>438.03</v>
      </c>
      <c r="H101" s="22">
        <f t="shared" si="42"/>
        <v>731.1</v>
      </c>
      <c r="I101" s="22">
        <f t="shared" si="42"/>
        <v>347.1</v>
      </c>
      <c r="J101" s="50">
        <f t="shared" si="42"/>
        <v>445.9</v>
      </c>
      <c r="K101" s="22">
        <f t="shared" si="42"/>
        <v>571.1</v>
      </c>
      <c r="L101" s="22">
        <f t="shared" si="42"/>
        <v>583.1</v>
      </c>
      <c r="M101" s="22">
        <f t="shared" si="42"/>
        <v>515</v>
      </c>
      <c r="N101" s="22">
        <f t="shared" si="42"/>
        <v>530</v>
      </c>
      <c r="O101" s="5"/>
      <c r="P101" s="56">
        <f t="shared" si="39"/>
        <v>4602.83</v>
      </c>
      <c r="Q101" s="56">
        <f t="shared" si="40"/>
        <v>0</v>
      </c>
    </row>
    <row r="102" spans="1:17" x14ac:dyDescent="0.25">
      <c r="A102" s="3">
        <v>97</v>
      </c>
      <c r="B102" s="9" t="s">
        <v>5</v>
      </c>
      <c r="C102" s="22">
        <f>C105+C107+C117</f>
        <v>3616.7</v>
      </c>
      <c r="D102" s="22">
        <v>0</v>
      </c>
      <c r="E102" s="22">
        <v>0</v>
      </c>
      <c r="F102" s="22">
        <f t="shared" ref="F102:N102" si="43">F105+F107+F117</f>
        <v>185</v>
      </c>
      <c r="G102" s="22">
        <f t="shared" si="43"/>
        <v>192.5</v>
      </c>
      <c r="H102" s="22">
        <f t="shared" si="43"/>
        <v>247</v>
      </c>
      <c r="I102" s="22">
        <f t="shared" si="43"/>
        <v>347.1</v>
      </c>
      <c r="J102" s="50">
        <f t="shared" si="43"/>
        <v>445.9</v>
      </c>
      <c r="K102" s="22">
        <f t="shared" si="43"/>
        <v>571.1</v>
      </c>
      <c r="L102" s="22">
        <f t="shared" si="43"/>
        <v>583.1</v>
      </c>
      <c r="M102" s="22">
        <f t="shared" si="43"/>
        <v>515</v>
      </c>
      <c r="N102" s="22">
        <f t="shared" si="43"/>
        <v>530</v>
      </c>
      <c r="O102" s="34"/>
      <c r="P102" s="56">
        <f t="shared" si="39"/>
        <v>3616.7</v>
      </c>
      <c r="Q102" s="56">
        <f t="shared" si="40"/>
        <v>0</v>
      </c>
    </row>
    <row r="103" spans="1:17" x14ac:dyDescent="0.25">
      <c r="A103" s="3">
        <v>98</v>
      </c>
      <c r="B103" s="9" t="s">
        <v>12</v>
      </c>
      <c r="C103" s="22">
        <f>C118</f>
        <v>986.13</v>
      </c>
      <c r="D103" s="22">
        <v>0</v>
      </c>
      <c r="E103" s="22">
        <v>0</v>
      </c>
      <c r="F103" s="22">
        <f>F118</f>
        <v>256.5</v>
      </c>
      <c r="G103" s="22">
        <f>G118</f>
        <v>245.53</v>
      </c>
      <c r="H103" s="22">
        <f>H118</f>
        <v>484.1</v>
      </c>
      <c r="I103" s="22">
        <f>I118</f>
        <v>0</v>
      </c>
      <c r="J103" s="50">
        <f>J118</f>
        <v>0</v>
      </c>
      <c r="K103" s="22">
        <f t="shared" ref="K103:N103" si="44">K118</f>
        <v>0</v>
      </c>
      <c r="L103" s="22">
        <f t="shared" si="44"/>
        <v>0</v>
      </c>
      <c r="M103" s="22">
        <f t="shared" si="44"/>
        <v>0</v>
      </c>
      <c r="N103" s="22">
        <f t="shared" si="44"/>
        <v>0</v>
      </c>
      <c r="O103" s="34"/>
      <c r="P103" s="56">
        <f t="shared" si="39"/>
        <v>986.13</v>
      </c>
      <c r="Q103" s="56">
        <f t="shared" si="40"/>
        <v>0</v>
      </c>
    </row>
    <row r="104" spans="1:17" ht="99.75" x14ac:dyDescent="0.25">
      <c r="A104" s="3">
        <v>99</v>
      </c>
      <c r="B104" s="28" t="s">
        <v>49</v>
      </c>
      <c r="C104" s="35"/>
      <c r="D104" s="35"/>
      <c r="E104" s="35"/>
      <c r="F104" s="35"/>
      <c r="G104" s="35"/>
      <c r="H104" s="35"/>
      <c r="I104" s="35"/>
      <c r="J104" s="54"/>
      <c r="K104" s="35"/>
      <c r="L104" s="35"/>
      <c r="M104" s="35"/>
      <c r="N104" s="35"/>
      <c r="O104" s="41" t="s">
        <v>75</v>
      </c>
      <c r="P104" s="56">
        <f t="shared" si="39"/>
        <v>0</v>
      </c>
      <c r="Q104" s="56">
        <f t="shared" si="40"/>
        <v>0</v>
      </c>
    </row>
    <row r="105" spans="1:17" x14ac:dyDescent="0.25">
      <c r="A105" s="3">
        <v>100</v>
      </c>
      <c r="B105" s="20" t="s">
        <v>17</v>
      </c>
      <c r="C105" s="35">
        <f>D105+E105+F105+G105+H105+I105+J105+K105+L105+M105+N105</f>
        <v>800</v>
      </c>
      <c r="D105" s="35">
        <v>0</v>
      </c>
      <c r="E105" s="35">
        <v>0</v>
      </c>
      <c r="F105" s="35">
        <v>50</v>
      </c>
      <c r="G105" s="35">
        <v>50</v>
      </c>
      <c r="H105" s="35">
        <v>0</v>
      </c>
      <c r="I105" s="35">
        <v>0</v>
      </c>
      <c r="J105" s="54">
        <v>0</v>
      </c>
      <c r="K105" s="35">
        <v>150</v>
      </c>
      <c r="L105" s="35">
        <v>150</v>
      </c>
      <c r="M105" s="35">
        <v>200</v>
      </c>
      <c r="N105" s="35">
        <v>200</v>
      </c>
      <c r="O105" s="36"/>
      <c r="P105" s="56">
        <f t="shared" si="39"/>
        <v>800</v>
      </c>
      <c r="Q105" s="56">
        <f t="shared" si="40"/>
        <v>0</v>
      </c>
    </row>
    <row r="106" spans="1:17" ht="99.75" x14ac:dyDescent="0.25">
      <c r="A106" s="3">
        <v>101</v>
      </c>
      <c r="B106" s="28" t="s">
        <v>50</v>
      </c>
      <c r="C106" s="35"/>
      <c r="D106" s="35"/>
      <c r="E106" s="35"/>
      <c r="F106" s="35"/>
      <c r="G106" s="35"/>
      <c r="H106" s="35"/>
      <c r="I106" s="35"/>
      <c r="J106" s="54"/>
      <c r="K106" s="35"/>
      <c r="L106" s="35"/>
      <c r="M106" s="35"/>
      <c r="N106" s="35"/>
      <c r="O106" s="41" t="s">
        <v>75</v>
      </c>
      <c r="P106" s="56">
        <f t="shared" si="39"/>
        <v>0</v>
      </c>
      <c r="Q106" s="56">
        <f t="shared" si="40"/>
        <v>0</v>
      </c>
    </row>
    <row r="107" spans="1:17" x14ac:dyDescent="0.25">
      <c r="A107" s="3">
        <v>102</v>
      </c>
      <c r="B107" s="20" t="s">
        <v>17</v>
      </c>
      <c r="C107" s="35"/>
      <c r="D107" s="35"/>
      <c r="E107" s="35"/>
      <c r="F107" s="35"/>
      <c r="G107" s="35"/>
      <c r="H107" s="35"/>
      <c r="I107" s="35"/>
      <c r="J107" s="54"/>
      <c r="K107" s="35"/>
      <c r="L107" s="35"/>
      <c r="M107" s="35"/>
      <c r="N107" s="35"/>
      <c r="O107" s="25"/>
      <c r="P107" s="56">
        <f t="shared" si="39"/>
        <v>0</v>
      </c>
      <c r="Q107" s="56">
        <f t="shared" si="40"/>
        <v>0</v>
      </c>
    </row>
    <row r="108" spans="1:17" ht="105" x14ac:dyDescent="0.25">
      <c r="A108" s="3">
        <v>103</v>
      </c>
      <c r="B108" s="6" t="s">
        <v>51</v>
      </c>
      <c r="C108" s="35"/>
      <c r="D108" s="35"/>
      <c r="E108" s="35"/>
      <c r="F108" s="35"/>
      <c r="G108" s="35"/>
      <c r="H108" s="35"/>
      <c r="I108" s="35"/>
      <c r="J108" s="54"/>
      <c r="K108" s="35"/>
      <c r="L108" s="35"/>
      <c r="M108" s="35"/>
      <c r="N108" s="35"/>
      <c r="O108" s="41" t="s">
        <v>75</v>
      </c>
      <c r="P108" s="56">
        <f t="shared" si="39"/>
        <v>0</v>
      </c>
      <c r="Q108" s="56">
        <f t="shared" si="40"/>
        <v>0</v>
      </c>
    </row>
    <row r="109" spans="1:17" x14ac:dyDescent="0.25">
      <c r="A109" s="3">
        <v>104</v>
      </c>
      <c r="B109" s="20" t="s">
        <v>22</v>
      </c>
      <c r="C109" s="35"/>
      <c r="D109" s="35"/>
      <c r="E109" s="35"/>
      <c r="F109" s="35"/>
      <c r="G109" s="35"/>
      <c r="H109" s="35"/>
      <c r="I109" s="35"/>
      <c r="J109" s="54"/>
      <c r="K109" s="35"/>
      <c r="L109" s="35"/>
      <c r="M109" s="35"/>
      <c r="N109" s="35"/>
      <c r="O109" s="25"/>
      <c r="P109" s="56">
        <f t="shared" si="39"/>
        <v>0</v>
      </c>
      <c r="Q109" s="56">
        <f t="shared" si="40"/>
        <v>0</v>
      </c>
    </row>
    <row r="110" spans="1:17" ht="156.75" x14ac:dyDescent="0.25">
      <c r="A110" s="3">
        <v>105</v>
      </c>
      <c r="B110" s="28" t="s">
        <v>52</v>
      </c>
      <c r="C110" s="35"/>
      <c r="D110" s="35"/>
      <c r="E110" s="35"/>
      <c r="F110" s="35"/>
      <c r="G110" s="35"/>
      <c r="H110" s="35"/>
      <c r="I110" s="35"/>
      <c r="J110" s="54"/>
      <c r="K110" s="35"/>
      <c r="L110" s="35"/>
      <c r="M110" s="35"/>
      <c r="N110" s="35"/>
      <c r="O110" s="41" t="s">
        <v>75</v>
      </c>
      <c r="P110" s="56">
        <f t="shared" si="39"/>
        <v>0</v>
      </c>
      <c r="Q110" s="56">
        <f t="shared" si="40"/>
        <v>0</v>
      </c>
    </row>
    <row r="111" spans="1:17" ht="228" x14ac:dyDescent="0.25">
      <c r="A111" s="3">
        <v>106</v>
      </c>
      <c r="B111" s="28" t="s">
        <v>53</v>
      </c>
      <c r="C111" s="35"/>
      <c r="D111" s="35"/>
      <c r="E111" s="35"/>
      <c r="F111" s="35"/>
      <c r="G111" s="35"/>
      <c r="H111" s="35"/>
      <c r="I111" s="35"/>
      <c r="J111" s="54"/>
      <c r="K111" s="35"/>
      <c r="L111" s="35"/>
      <c r="M111" s="35"/>
      <c r="N111" s="35"/>
      <c r="O111" s="41" t="s">
        <v>75</v>
      </c>
      <c r="P111" s="56">
        <f t="shared" si="39"/>
        <v>0</v>
      </c>
      <c r="Q111" s="56">
        <f t="shared" si="40"/>
        <v>0</v>
      </c>
    </row>
    <row r="112" spans="1:17" ht="327.75" x14ac:dyDescent="0.25">
      <c r="A112" s="3">
        <v>107</v>
      </c>
      <c r="B112" s="28" t="s">
        <v>54</v>
      </c>
      <c r="C112" s="35"/>
      <c r="D112" s="35"/>
      <c r="E112" s="35"/>
      <c r="F112" s="35"/>
      <c r="G112" s="35"/>
      <c r="H112" s="35"/>
      <c r="I112" s="35"/>
      <c r="J112" s="54"/>
      <c r="K112" s="35"/>
      <c r="L112" s="35"/>
      <c r="M112" s="35"/>
      <c r="N112" s="35"/>
      <c r="O112" s="41" t="s">
        <v>75</v>
      </c>
      <c r="P112" s="56">
        <f t="shared" si="39"/>
        <v>0</v>
      </c>
      <c r="Q112" s="56">
        <f t="shared" si="40"/>
        <v>0</v>
      </c>
    </row>
    <row r="113" spans="1:17" ht="120" x14ac:dyDescent="0.25">
      <c r="A113" s="3">
        <v>108</v>
      </c>
      <c r="B113" s="6" t="s">
        <v>55</v>
      </c>
      <c r="C113" s="35"/>
      <c r="D113" s="35"/>
      <c r="E113" s="35"/>
      <c r="F113" s="35"/>
      <c r="G113" s="35"/>
      <c r="H113" s="35"/>
      <c r="I113" s="35"/>
      <c r="J113" s="54"/>
      <c r="K113" s="35"/>
      <c r="L113" s="35"/>
      <c r="M113" s="35"/>
      <c r="N113" s="35"/>
      <c r="O113" s="41" t="s">
        <v>75</v>
      </c>
      <c r="P113" s="56">
        <f t="shared" si="39"/>
        <v>0</v>
      </c>
      <c r="Q113" s="56">
        <f t="shared" si="40"/>
        <v>0</v>
      </c>
    </row>
    <row r="114" spans="1:17" ht="114.75" x14ac:dyDescent="0.25">
      <c r="A114" s="3">
        <v>109</v>
      </c>
      <c r="B114" s="6" t="s">
        <v>56</v>
      </c>
      <c r="C114" s="35"/>
      <c r="D114" s="35"/>
      <c r="E114" s="35"/>
      <c r="F114" s="35"/>
      <c r="G114" s="35"/>
      <c r="H114" s="35"/>
      <c r="I114" s="35"/>
      <c r="J114" s="54"/>
      <c r="K114" s="35"/>
      <c r="L114" s="35"/>
      <c r="M114" s="35"/>
      <c r="N114" s="35"/>
      <c r="O114" s="41" t="s">
        <v>75</v>
      </c>
      <c r="P114" s="56">
        <f t="shared" si="39"/>
        <v>0</v>
      </c>
      <c r="Q114" s="56">
        <f t="shared" si="40"/>
        <v>0</v>
      </c>
    </row>
    <row r="115" spans="1:17" ht="143.25" x14ac:dyDescent="0.25">
      <c r="A115" s="3">
        <v>110</v>
      </c>
      <c r="B115" s="6" t="s">
        <v>57</v>
      </c>
      <c r="C115" s="35"/>
      <c r="D115" s="35"/>
      <c r="E115" s="35"/>
      <c r="F115" s="35"/>
      <c r="G115" s="35"/>
      <c r="H115" s="35"/>
      <c r="I115" s="35"/>
      <c r="J115" s="54"/>
      <c r="K115" s="35"/>
      <c r="L115" s="35"/>
      <c r="M115" s="35"/>
      <c r="N115" s="35"/>
      <c r="O115" s="41" t="s">
        <v>75</v>
      </c>
      <c r="P115" s="56">
        <f t="shared" si="39"/>
        <v>0</v>
      </c>
      <c r="Q115" s="56">
        <f t="shared" si="40"/>
        <v>0</v>
      </c>
    </row>
    <row r="116" spans="1:17" ht="85.5" x14ac:dyDescent="0.25">
      <c r="A116" s="3">
        <v>111</v>
      </c>
      <c r="B116" s="28" t="s">
        <v>58</v>
      </c>
      <c r="C116" s="35"/>
      <c r="D116" s="35"/>
      <c r="E116" s="35"/>
      <c r="F116" s="35"/>
      <c r="G116" s="35"/>
      <c r="H116" s="35"/>
      <c r="I116" s="35"/>
      <c r="J116" s="54"/>
      <c r="K116" s="35"/>
      <c r="L116" s="35"/>
      <c r="M116" s="35"/>
      <c r="N116" s="35"/>
      <c r="O116" s="41" t="s">
        <v>75</v>
      </c>
      <c r="P116" s="56">
        <f t="shared" si="39"/>
        <v>0</v>
      </c>
      <c r="Q116" s="56">
        <f t="shared" si="40"/>
        <v>0</v>
      </c>
    </row>
    <row r="117" spans="1:17" x14ac:dyDescent="0.25">
      <c r="A117" s="3">
        <v>112</v>
      </c>
      <c r="B117" s="20" t="s">
        <v>17</v>
      </c>
      <c r="C117" s="35">
        <f t="shared" ref="C117:C118" si="45">D117+E117+F117+G117+H117+I117+J117+K117+L117+M117+N117</f>
        <v>2816.7</v>
      </c>
      <c r="D117" s="35">
        <v>0</v>
      </c>
      <c r="E117" s="35">
        <v>0</v>
      </c>
      <c r="F117" s="35">
        <v>135</v>
      </c>
      <c r="G117" s="35">
        <v>142.5</v>
      </c>
      <c r="H117" s="35">
        <v>247</v>
      </c>
      <c r="I117" s="35">
        <v>347.1</v>
      </c>
      <c r="J117" s="54">
        <v>445.9</v>
      </c>
      <c r="K117" s="35">
        <v>421.1</v>
      </c>
      <c r="L117" s="35">
        <v>433.1</v>
      </c>
      <c r="M117" s="35">
        <v>315</v>
      </c>
      <c r="N117" s="35">
        <v>330</v>
      </c>
      <c r="O117" s="25"/>
      <c r="P117" s="56">
        <f t="shared" si="39"/>
        <v>2816.7</v>
      </c>
      <c r="Q117" s="56">
        <f t="shared" si="40"/>
        <v>0</v>
      </c>
    </row>
    <row r="118" spans="1:17" x14ac:dyDescent="0.25">
      <c r="A118" s="3">
        <v>113</v>
      </c>
      <c r="B118" s="20" t="s">
        <v>12</v>
      </c>
      <c r="C118" s="35">
        <f t="shared" si="45"/>
        <v>986.13</v>
      </c>
      <c r="D118" s="35">
        <v>0</v>
      </c>
      <c r="E118" s="35">
        <v>0</v>
      </c>
      <c r="F118" s="35">
        <v>256.5</v>
      </c>
      <c r="G118" s="35">
        <v>245.53</v>
      </c>
      <c r="H118" s="35">
        <v>484.1</v>
      </c>
      <c r="I118" s="35">
        <v>0</v>
      </c>
      <c r="J118" s="54">
        <v>0</v>
      </c>
      <c r="K118" s="35">
        <v>0</v>
      </c>
      <c r="L118" s="35">
        <v>0</v>
      </c>
      <c r="M118" s="35">
        <v>0</v>
      </c>
      <c r="N118" s="35">
        <v>0</v>
      </c>
      <c r="O118" s="25"/>
      <c r="P118" s="56">
        <f t="shared" si="39"/>
        <v>986.13</v>
      </c>
      <c r="Q118" s="56">
        <f t="shared" si="40"/>
        <v>0</v>
      </c>
    </row>
    <row r="119" spans="1:17" x14ac:dyDescent="0.25">
      <c r="A119" s="3">
        <v>114</v>
      </c>
      <c r="B119" s="111" t="s">
        <v>23</v>
      </c>
      <c r="C119" s="111"/>
      <c r="D119" s="111"/>
      <c r="E119" s="111"/>
      <c r="F119" s="111"/>
      <c r="G119" s="111"/>
      <c r="H119" s="111"/>
      <c r="I119" s="111"/>
      <c r="J119" s="111"/>
      <c r="K119" s="111"/>
      <c r="L119" s="111"/>
      <c r="M119" s="111"/>
      <c r="N119" s="111"/>
      <c r="O119" s="111"/>
      <c r="P119" s="56">
        <f t="shared" si="39"/>
        <v>0</v>
      </c>
      <c r="Q119" s="56">
        <f t="shared" si="40"/>
        <v>0</v>
      </c>
    </row>
    <row r="120" spans="1:17" ht="45" x14ac:dyDescent="0.25">
      <c r="A120" s="3">
        <v>115</v>
      </c>
      <c r="B120" s="6" t="s">
        <v>24</v>
      </c>
      <c r="C120" s="14">
        <f t="shared" ref="C120:N120" si="46">C121+C122</f>
        <v>5343.9000000000005</v>
      </c>
      <c r="D120" s="14">
        <f t="shared" si="46"/>
        <v>0</v>
      </c>
      <c r="E120" s="14">
        <f t="shared" si="46"/>
        <v>0</v>
      </c>
      <c r="F120" s="14">
        <f t="shared" si="46"/>
        <v>295</v>
      </c>
      <c r="G120" s="14">
        <f t="shared" si="46"/>
        <v>255</v>
      </c>
      <c r="H120" s="14">
        <f t="shared" si="46"/>
        <v>2221.9</v>
      </c>
      <c r="I120" s="14">
        <f t="shared" si="46"/>
        <v>0</v>
      </c>
      <c r="J120" s="46">
        <f t="shared" si="46"/>
        <v>1182</v>
      </c>
      <c r="K120" s="14">
        <f t="shared" si="46"/>
        <v>360</v>
      </c>
      <c r="L120" s="14">
        <f t="shared" si="46"/>
        <v>660</v>
      </c>
      <c r="M120" s="14">
        <f t="shared" si="46"/>
        <v>160</v>
      </c>
      <c r="N120" s="14">
        <f t="shared" si="46"/>
        <v>210</v>
      </c>
      <c r="O120" s="34"/>
      <c r="P120" s="56">
        <f t="shared" si="39"/>
        <v>5343.9</v>
      </c>
      <c r="Q120" s="56">
        <f t="shared" si="40"/>
        <v>0</v>
      </c>
    </row>
    <row r="121" spans="1:17" x14ac:dyDescent="0.25">
      <c r="A121" s="3">
        <v>116</v>
      </c>
      <c r="B121" s="6" t="s">
        <v>11</v>
      </c>
      <c r="C121" s="14">
        <f t="shared" ref="C121:N122" si="47">C124</f>
        <v>5212.1000000000004</v>
      </c>
      <c r="D121" s="14">
        <f t="shared" si="47"/>
        <v>0</v>
      </c>
      <c r="E121" s="14">
        <f t="shared" si="47"/>
        <v>0</v>
      </c>
      <c r="F121" s="14">
        <f t="shared" si="47"/>
        <v>295</v>
      </c>
      <c r="G121" s="14">
        <f t="shared" si="47"/>
        <v>155</v>
      </c>
      <c r="H121" s="14">
        <f t="shared" si="47"/>
        <v>2190.1</v>
      </c>
      <c r="I121" s="14">
        <f t="shared" si="47"/>
        <v>0</v>
      </c>
      <c r="J121" s="46">
        <f t="shared" si="47"/>
        <v>1182</v>
      </c>
      <c r="K121" s="14">
        <f t="shared" si="47"/>
        <v>360</v>
      </c>
      <c r="L121" s="14">
        <f t="shared" si="47"/>
        <v>660</v>
      </c>
      <c r="M121" s="14">
        <f t="shared" si="47"/>
        <v>160</v>
      </c>
      <c r="N121" s="14">
        <f t="shared" si="47"/>
        <v>210</v>
      </c>
      <c r="O121" s="34"/>
      <c r="P121" s="56">
        <f t="shared" si="39"/>
        <v>5212.1000000000004</v>
      </c>
      <c r="Q121" s="56">
        <f t="shared" si="40"/>
        <v>0</v>
      </c>
    </row>
    <row r="122" spans="1:17" x14ac:dyDescent="0.25">
      <c r="A122" s="3">
        <v>117</v>
      </c>
      <c r="B122" s="6" t="s">
        <v>12</v>
      </c>
      <c r="C122" s="14">
        <f>C125</f>
        <v>131.80000000000001</v>
      </c>
      <c r="D122" s="14">
        <f t="shared" si="47"/>
        <v>0</v>
      </c>
      <c r="E122" s="14">
        <f t="shared" si="47"/>
        <v>0</v>
      </c>
      <c r="F122" s="14">
        <f t="shared" si="47"/>
        <v>0</v>
      </c>
      <c r="G122" s="14">
        <f t="shared" si="47"/>
        <v>100</v>
      </c>
      <c r="H122" s="14">
        <f t="shared" si="47"/>
        <v>31.8</v>
      </c>
      <c r="I122" s="14">
        <f t="shared" si="47"/>
        <v>0</v>
      </c>
      <c r="J122" s="46">
        <f t="shared" si="47"/>
        <v>0</v>
      </c>
      <c r="K122" s="14">
        <f t="shared" si="47"/>
        <v>0</v>
      </c>
      <c r="L122" s="14">
        <f t="shared" si="47"/>
        <v>0</v>
      </c>
      <c r="M122" s="14">
        <f t="shared" si="47"/>
        <v>0</v>
      </c>
      <c r="N122" s="14">
        <f t="shared" si="47"/>
        <v>0</v>
      </c>
      <c r="O122" s="34"/>
      <c r="P122" s="56">
        <f t="shared" si="39"/>
        <v>131.80000000000001</v>
      </c>
      <c r="Q122" s="56">
        <f t="shared" si="40"/>
        <v>0</v>
      </c>
    </row>
    <row r="123" spans="1:17" ht="45" x14ac:dyDescent="0.25">
      <c r="A123" s="3">
        <v>118</v>
      </c>
      <c r="B123" s="9" t="s">
        <v>8</v>
      </c>
      <c r="C123" s="14">
        <f t="shared" ref="C123:C125" si="48">D123+E123+F123+G123+H123+I123+J123+K123+L123+M123+N123</f>
        <v>5343.9</v>
      </c>
      <c r="D123" s="22">
        <f t="shared" ref="D123:N123" si="49">D124+D125</f>
        <v>0</v>
      </c>
      <c r="E123" s="22">
        <f t="shared" si="49"/>
        <v>0</v>
      </c>
      <c r="F123" s="22">
        <f t="shared" si="49"/>
        <v>295</v>
      </c>
      <c r="G123" s="22">
        <f t="shared" si="49"/>
        <v>255</v>
      </c>
      <c r="H123" s="22">
        <f t="shared" si="49"/>
        <v>2221.9</v>
      </c>
      <c r="I123" s="22">
        <f t="shared" si="49"/>
        <v>0</v>
      </c>
      <c r="J123" s="50">
        <f t="shared" si="49"/>
        <v>1182</v>
      </c>
      <c r="K123" s="22">
        <f t="shared" si="49"/>
        <v>360</v>
      </c>
      <c r="L123" s="22">
        <f t="shared" si="49"/>
        <v>660</v>
      </c>
      <c r="M123" s="22">
        <f t="shared" si="49"/>
        <v>160</v>
      </c>
      <c r="N123" s="22">
        <f t="shared" si="49"/>
        <v>210</v>
      </c>
      <c r="O123" s="5"/>
      <c r="P123" s="56">
        <f t="shared" si="39"/>
        <v>5343.9</v>
      </c>
      <c r="Q123" s="56">
        <f t="shared" si="40"/>
        <v>0</v>
      </c>
    </row>
    <row r="124" spans="1:17" x14ac:dyDescent="0.25">
      <c r="A124" s="3">
        <v>119</v>
      </c>
      <c r="B124" s="9" t="s">
        <v>5</v>
      </c>
      <c r="C124" s="14">
        <f t="shared" si="48"/>
        <v>5212.1000000000004</v>
      </c>
      <c r="D124" s="22">
        <f>D127+D130</f>
        <v>0</v>
      </c>
      <c r="E124" s="22">
        <f t="shared" ref="E124:N124" si="50">E127+E130</f>
        <v>0</v>
      </c>
      <c r="F124" s="22">
        <f t="shared" si="50"/>
        <v>295</v>
      </c>
      <c r="G124" s="22">
        <f t="shared" si="50"/>
        <v>155</v>
      </c>
      <c r="H124" s="22">
        <f t="shared" si="50"/>
        <v>2190.1</v>
      </c>
      <c r="I124" s="22">
        <f t="shared" si="50"/>
        <v>0</v>
      </c>
      <c r="J124" s="50">
        <f t="shared" si="50"/>
        <v>1182</v>
      </c>
      <c r="K124" s="22">
        <f t="shared" si="50"/>
        <v>360</v>
      </c>
      <c r="L124" s="22">
        <f t="shared" si="50"/>
        <v>660</v>
      </c>
      <c r="M124" s="22">
        <f t="shared" si="50"/>
        <v>160</v>
      </c>
      <c r="N124" s="22">
        <f t="shared" si="50"/>
        <v>210</v>
      </c>
      <c r="O124" s="34"/>
      <c r="P124" s="56">
        <f t="shared" si="39"/>
        <v>5212.1000000000004</v>
      </c>
      <c r="Q124" s="56">
        <f t="shared" si="40"/>
        <v>0</v>
      </c>
    </row>
    <row r="125" spans="1:17" x14ac:dyDescent="0.25">
      <c r="A125" s="3">
        <v>120</v>
      </c>
      <c r="B125" s="9" t="s">
        <v>12</v>
      </c>
      <c r="C125" s="14">
        <f t="shared" si="48"/>
        <v>131.80000000000001</v>
      </c>
      <c r="D125" s="22">
        <f>D128</f>
        <v>0</v>
      </c>
      <c r="E125" s="22">
        <f t="shared" ref="E125:N125" si="51">E128</f>
        <v>0</v>
      </c>
      <c r="F125" s="22">
        <f t="shared" si="51"/>
        <v>0</v>
      </c>
      <c r="G125" s="22">
        <f t="shared" si="51"/>
        <v>100</v>
      </c>
      <c r="H125" s="22">
        <f t="shared" si="51"/>
        <v>31.8</v>
      </c>
      <c r="I125" s="22">
        <f t="shared" si="51"/>
        <v>0</v>
      </c>
      <c r="J125" s="50">
        <f t="shared" si="51"/>
        <v>0</v>
      </c>
      <c r="K125" s="22">
        <f t="shared" si="51"/>
        <v>0</v>
      </c>
      <c r="L125" s="22">
        <f t="shared" si="51"/>
        <v>0</v>
      </c>
      <c r="M125" s="22">
        <f t="shared" si="51"/>
        <v>0</v>
      </c>
      <c r="N125" s="22">
        <f t="shared" si="51"/>
        <v>0</v>
      </c>
      <c r="O125" s="34"/>
      <c r="P125" s="56">
        <f t="shared" si="39"/>
        <v>131.80000000000001</v>
      </c>
      <c r="Q125" s="56">
        <f t="shared" si="40"/>
        <v>0</v>
      </c>
    </row>
    <row r="126" spans="1:17" ht="60" x14ac:dyDescent="0.25">
      <c r="A126" s="3">
        <v>121</v>
      </c>
      <c r="B126" s="1" t="s">
        <v>27</v>
      </c>
      <c r="C126" s="22">
        <f>C127+C128</f>
        <v>5003.9000000000005</v>
      </c>
      <c r="D126" s="22">
        <f t="shared" ref="D126:N126" si="52">D127+D128</f>
        <v>0</v>
      </c>
      <c r="E126" s="22">
        <f t="shared" si="52"/>
        <v>0</v>
      </c>
      <c r="F126" s="22">
        <f t="shared" si="52"/>
        <v>295</v>
      </c>
      <c r="G126" s="22">
        <f t="shared" si="52"/>
        <v>255</v>
      </c>
      <c r="H126" s="22">
        <f t="shared" si="52"/>
        <v>2221.9</v>
      </c>
      <c r="I126" s="22">
        <f t="shared" si="52"/>
        <v>0</v>
      </c>
      <c r="J126" s="50">
        <f t="shared" si="52"/>
        <v>842</v>
      </c>
      <c r="K126" s="22">
        <f t="shared" si="52"/>
        <v>360</v>
      </c>
      <c r="L126" s="22">
        <f t="shared" si="52"/>
        <v>660</v>
      </c>
      <c r="M126" s="22">
        <f t="shared" si="52"/>
        <v>160</v>
      </c>
      <c r="N126" s="22">
        <f t="shared" si="52"/>
        <v>210</v>
      </c>
      <c r="O126" s="34"/>
      <c r="P126" s="56">
        <f t="shared" si="39"/>
        <v>5003.8999999999996</v>
      </c>
      <c r="Q126" s="56">
        <f t="shared" si="40"/>
        <v>0</v>
      </c>
    </row>
    <row r="127" spans="1:17" x14ac:dyDescent="0.25">
      <c r="A127" s="3">
        <v>122</v>
      </c>
      <c r="B127" s="13" t="s">
        <v>5</v>
      </c>
      <c r="C127" s="22">
        <f>C132+C134+C136+C138+C140+C142+C144+C147+C150+C152</f>
        <v>4872.1000000000004</v>
      </c>
      <c r="D127" s="22">
        <f t="shared" ref="D127:N127" si="53">D132+D134+D136+D138+D140+D142+D144+D147+D150+D152</f>
        <v>0</v>
      </c>
      <c r="E127" s="22">
        <f t="shared" si="53"/>
        <v>0</v>
      </c>
      <c r="F127" s="22">
        <f t="shared" si="53"/>
        <v>295</v>
      </c>
      <c r="G127" s="22">
        <f t="shared" si="53"/>
        <v>155</v>
      </c>
      <c r="H127" s="22">
        <f t="shared" si="53"/>
        <v>2190.1</v>
      </c>
      <c r="I127" s="22">
        <f t="shared" si="53"/>
        <v>0</v>
      </c>
      <c r="J127" s="50">
        <f t="shared" si="53"/>
        <v>842</v>
      </c>
      <c r="K127" s="22">
        <f t="shared" si="53"/>
        <v>360</v>
      </c>
      <c r="L127" s="22">
        <f t="shared" si="53"/>
        <v>660</v>
      </c>
      <c r="M127" s="22">
        <f t="shared" si="53"/>
        <v>160</v>
      </c>
      <c r="N127" s="22">
        <f t="shared" si="53"/>
        <v>210</v>
      </c>
      <c r="O127" s="34"/>
      <c r="P127" s="56">
        <f t="shared" si="39"/>
        <v>4872.1000000000004</v>
      </c>
      <c r="Q127" s="56">
        <f t="shared" si="40"/>
        <v>0</v>
      </c>
    </row>
    <row r="128" spans="1:17" x14ac:dyDescent="0.25">
      <c r="A128" s="3">
        <v>123</v>
      </c>
      <c r="B128" s="13" t="s">
        <v>6</v>
      </c>
      <c r="C128" s="22">
        <f>C145+C148</f>
        <v>131.80000000000001</v>
      </c>
      <c r="D128" s="22">
        <f t="shared" ref="D128:N128" si="54">D145+D148</f>
        <v>0</v>
      </c>
      <c r="E128" s="22">
        <f t="shared" si="54"/>
        <v>0</v>
      </c>
      <c r="F128" s="22">
        <f t="shared" si="54"/>
        <v>0</v>
      </c>
      <c r="G128" s="22">
        <f t="shared" si="54"/>
        <v>100</v>
      </c>
      <c r="H128" s="22">
        <f t="shared" si="54"/>
        <v>31.8</v>
      </c>
      <c r="I128" s="22">
        <f t="shared" si="54"/>
        <v>0</v>
      </c>
      <c r="J128" s="50">
        <f t="shared" si="54"/>
        <v>0</v>
      </c>
      <c r="K128" s="22">
        <f t="shared" si="54"/>
        <v>0</v>
      </c>
      <c r="L128" s="22">
        <f t="shared" si="54"/>
        <v>0</v>
      </c>
      <c r="M128" s="22">
        <f t="shared" si="54"/>
        <v>0</v>
      </c>
      <c r="N128" s="22">
        <f t="shared" si="54"/>
        <v>0</v>
      </c>
      <c r="O128" s="34"/>
      <c r="P128" s="56">
        <f t="shared" si="39"/>
        <v>131.80000000000001</v>
      </c>
      <c r="Q128" s="56">
        <f t="shared" si="40"/>
        <v>0</v>
      </c>
    </row>
    <row r="129" spans="1:17" ht="45" x14ac:dyDescent="0.25">
      <c r="A129" s="3">
        <v>124</v>
      </c>
      <c r="B129" s="1" t="s">
        <v>82</v>
      </c>
      <c r="C129" s="35">
        <f>C130</f>
        <v>340</v>
      </c>
      <c r="D129" s="35">
        <f t="shared" ref="D129:N129" si="55">D130</f>
        <v>0</v>
      </c>
      <c r="E129" s="35">
        <f t="shared" si="55"/>
        <v>0</v>
      </c>
      <c r="F129" s="35">
        <f t="shared" si="55"/>
        <v>0</v>
      </c>
      <c r="G129" s="35">
        <f t="shared" si="55"/>
        <v>0</v>
      </c>
      <c r="H129" s="35">
        <f t="shared" si="55"/>
        <v>0</v>
      </c>
      <c r="I129" s="35">
        <f t="shared" si="55"/>
        <v>0</v>
      </c>
      <c r="J129" s="54">
        <f t="shared" si="55"/>
        <v>340</v>
      </c>
      <c r="K129" s="35">
        <f t="shared" si="55"/>
        <v>0</v>
      </c>
      <c r="L129" s="35">
        <f t="shared" si="55"/>
        <v>0</v>
      </c>
      <c r="M129" s="35">
        <f t="shared" si="55"/>
        <v>0</v>
      </c>
      <c r="N129" s="35">
        <f t="shared" si="55"/>
        <v>0</v>
      </c>
      <c r="O129" s="34"/>
      <c r="P129" s="56">
        <f t="shared" si="39"/>
        <v>340</v>
      </c>
      <c r="Q129" s="56">
        <f t="shared" si="40"/>
        <v>0</v>
      </c>
    </row>
    <row r="130" spans="1:17" x14ac:dyDescent="0.25">
      <c r="A130" s="3">
        <v>125</v>
      </c>
      <c r="B130" s="13" t="s">
        <v>5</v>
      </c>
      <c r="C130" s="22">
        <f>C155</f>
        <v>340</v>
      </c>
      <c r="D130" s="22">
        <f t="shared" ref="D130:N130" si="56">D155</f>
        <v>0</v>
      </c>
      <c r="E130" s="22">
        <f t="shared" si="56"/>
        <v>0</v>
      </c>
      <c r="F130" s="22">
        <f t="shared" si="56"/>
        <v>0</v>
      </c>
      <c r="G130" s="22">
        <f t="shared" si="56"/>
        <v>0</v>
      </c>
      <c r="H130" s="22">
        <f t="shared" si="56"/>
        <v>0</v>
      </c>
      <c r="I130" s="22">
        <f t="shared" si="56"/>
        <v>0</v>
      </c>
      <c r="J130" s="50">
        <f t="shared" si="56"/>
        <v>340</v>
      </c>
      <c r="K130" s="22">
        <f t="shared" si="56"/>
        <v>0</v>
      </c>
      <c r="L130" s="22">
        <f t="shared" si="56"/>
        <v>0</v>
      </c>
      <c r="M130" s="22">
        <f t="shared" si="56"/>
        <v>0</v>
      </c>
      <c r="N130" s="22">
        <f t="shared" si="56"/>
        <v>0</v>
      </c>
      <c r="O130" s="34"/>
      <c r="P130" s="56">
        <f t="shared" si="39"/>
        <v>340</v>
      </c>
      <c r="Q130" s="56">
        <f t="shared" si="40"/>
        <v>0</v>
      </c>
    </row>
    <row r="131" spans="1:17" ht="57" x14ac:dyDescent="0.25">
      <c r="A131" s="3">
        <v>126</v>
      </c>
      <c r="B131" s="37" t="s">
        <v>59</v>
      </c>
      <c r="C131" s="35"/>
      <c r="D131" s="17"/>
      <c r="E131" s="17"/>
      <c r="F131" s="17"/>
      <c r="G131" s="23"/>
      <c r="H131" s="23"/>
      <c r="I131" s="23"/>
      <c r="J131" s="51"/>
      <c r="K131" s="23"/>
      <c r="L131" s="23"/>
      <c r="M131" s="23"/>
      <c r="N131" s="23"/>
      <c r="O131" s="5" t="s">
        <v>76</v>
      </c>
      <c r="P131" s="56">
        <f t="shared" si="39"/>
        <v>0</v>
      </c>
      <c r="Q131" s="56">
        <f t="shared" si="40"/>
        <v>0</v>
      </c>
    </row>
    <row r="132" spans="1:17" x14ac:dyDescent="0.25">
      <c r="A132" s="3">
        <v>127</v>
      </c>
      <c r="B132" s="37" t="s">
        <v>17</v>
      </c>
      <c r="C132" s="35">
        <f>D132+E132+F132+G132+H132+I132+J132+K132+L132+M132+N132</f>
        <v>120</v>
      </c>
      <c r="D132" s="17">
        <v>0</v>
      </c>
      <c r="E132" s="17">
        <v>0</v>
      </c>
      <c r="F132" s="35">
        <v>85</v>
      </c>
      <c r="G132" s="35">
        <v>35</v>
      </c>
      <c r="H132" s="35">
        <v>0</v>
      </c>
      <c r="I132" s="35">
        <v>0</v>
      </c>
      <c r="J132" s="54">
        <v>0</v>
      </c>
      <c r="K132" s="35">
        <v>0</v>
      </c>
      <c r="L132" s="35">
        <v>0</v>
      </c>
      <c r="M132" s="35">
        <v>0</v>
      </c>
      <c r="N132" s="35">
        <v>0</v>
      </c>
      <c r="O132" s="32"/>
      <c r="P132" s="56">
        <f t="shared" si="39"/>
        <v>120</v>
      </c>
      <c r="Q132" s="56">
        <f t="shared" si="40"/>
        <v>0</v>
      </c>
    </row>
    <row r="133" spans="1:17" ht="156.75" x14ac:dyDescent="0.25">
      <c r="A133" s="3">
        <v>128</v>
      </c>
      <c r="B133" s="37" t="s">
        <v>60</v>
      </c>
      <c r="C133" s="23"/>
      <c r="D133" s="17"/>
      <c r="E133" s="17"/>
      <c r="F133" s="35"/>
      <c r="G133" s="35"/>
      <c r="H133" s="35"/>
      <c r="I133" s="35"/>
      <c r="J133" s="54"/>
      <c r="K133" s="35"/>
      <c r="L133" s="35"/>
      <c r="M133" s="35"/>
      <c r="N133" s="35"/>
      <c r="O133" s="5" t="s">
        <v>76</v>
      </c>
      <c r="P133" s="56">
        <f t="shared" si="39"/>
        <v>0</v>
      </c>
      <c r="Q133" s="56">
        <f t="shared" si="40"/>
        <v>0</v>
      </c>
    </row>
    <row r="134" spans="1:17" x14ac:dyDescent="0.25">
      <c r="A134" s="3">
        <v>129</v>
      </c>
      <c r="B134" s="37" t="s">
        <v>17</v>
      </c>
      <c r="C134" s="35">
        <f>D134+E134+F134+G134+H134+I134+J134+K134+L134+M134+N134</f>
        <v>1258.5999999999999</v>
      </c>
      <c r="D134" s="17">
        <v>0</v>
      </c>
      <c r="E134" s="17">
        <v>0</v>
      </c>
      <c r="F134" s="35">
        <v>210</v>
      </c>
      <c r="G134" s="35">
        <v>0</v>
      </c>
      <c r="H134" s="35">
        <v>248.6</v>
      </c>
      <c r="I134" s="35">
        <v>0</v>
      </c>
      <c r="J134" s="54">
        <v>0</v>
      </c>
      <c r="K134" s="35">
        <v>300</v>
      </c>
      <c r="L134" s="35">
        <v>150</v>
      </c>
      <c r="M134" s="35">
        <v>150</v>
      </c>
      <c r="N134" s="35">
        <v>200</v>
      </c>
      <c r="O134" s="32"/>
      <c r="P134" s="56">
        <f t="shared" si="39"/>
        <v>1258.5999999999999</v>
      </c>
      <c r="Q134" s="56">
        <f t="shared" si="40"/>
        <v>0</v>
      </c>
    </row>
    <row r="135" spans="1:17" ht="171" x14ac:dyDescent="0.25">
      <c r="A135" s="3">
        <v>130</v>
      </c>
      <c r="B135" s="37" t="s">
        <v>61</v>
      </c>
      <c r="C135" s="23"/>
      <c r="D135" s="17"/>
      <c r="E135" s="17"/>
      <c r="F135" s="35"/>
      <c r="G135" s="35"/>
      <c r="H135" s="35"/>
      <c r="I135" s="35"/>
      <c r="J135" s="54"/>
      <c r="K135" s="35"/>
      <c r="L135" s="35"/>
      <c r="M135" s="35"/>
      <c r="N135" s="35"/>
      <c r="O135" s="5" t="s">
        <v>76</v>
      </c>
      <c r="P135" s="56">
        <f t="shared" si="39"/>
        <v>0</v>
      </c>
      <c r="Q135" s="56">
        <f t="shared" si="40"/>
        <v>0</v>
      </c>
    </row>
    <row r="136" spans="1:17" x14ac:dyDescent="0.25">
      <c r="A136" s="3">
        <v>131</v>
      </c>
      <c r="B136" s="37" t="s">
        <v>17</v>
      </c>
      <c r="C136" s="35">
        <f>D136+E136+F136+G136+H136+I136+J136+K136+L136+M136+N136</f>
        <v>1862</v>
      </c>
      <c r="D136" s="17">
        <v>0</v>
      </c>
      <c r="E136" s="17">
        <v>0</v>
      </c>
      <c r="F136" s="35">
        <v>0</v>
      </c>
      <c r="G136" s="35">
        <v>0</v>
      </c>
      <c r="H136" s="35">
        <v>1862</v>
      </c>
      <c r="I136" s="35">
        <v>0</v>
      </c>
      <c r="J136" s="54">
        <v>0</v>
      </c>
      <c r="K136" s="35">
        <v>0</v>
      </c>
      <c r="L136" s="35">
        <v>0</v>
      </c>
      <c r="M136" s="35">
        <v>0</v>
      </c>
      <c r="N136" s="35">
        <v>0</v>
      </c>
      <c r="O136" s="32"/>
      <c r="P136" s="56">
        <f t="shared" si="39"/>
        <v>1862</v>
      </c>
      <c r="Q136" s="56">
        <f t="shared" si="40"/>
        <v>0</v>
      </c>
    </row>
    <row r="137" spans="1:17" ht="71.25" x14ac:dyDescent="0.25">
      <c r="A137" s="3">
        <v>132</v>
      </c>
      <c r="B137" s="37" t="s">
        <v>62</v>
      </c>
      <c r="C137" s="23"/>
      <c r="D137" s="17"/>
      <c r="E137" s="17"/>
      <c r="F137" s="35"/>
      <c r="G137" s="35"/>
      <c r="H137" s="35"/>
      <c r="I137" s="35"/>
      <c r="J137" s="54"/>
      <c r="K137" s="35"/>
      <c r="L137" s="35"/>
      <c r="M137" s="35"/>
      <c r="N137" s="35"/>
      <c r="O137" s="5" t="s">
        <v>76</v>
      </c>
      <c r="P137" s="56">
        <f t="shared" si="39"/>
        <v>0</v>
      </c>
      <c r="Q137" s="56">
        <f t="shared" si="40"/>
        <v>0</v>
      </c>
    </row>
    <row r="138" spans="1:17" x14ac:dyDescent="0.25">
      <c r="A138" s="3">
        <v>133</v>
      </c>
      <c r="B138" s="37" t="s">
        <v>17</v>
      </c>
      <c r="C138" s="35">
        <f>D138+E138+F138+G138+H138+I138+J138+K138+L138+M138+N138</f>
        <v>40</v>
      </c>
      <c r="D138" s="17">
        <v>0</v>
      </c>
      <c r="E138" s="17">
        <v>0</v>
      </c>
      <c r="F138" s="35">
        <v>0</v>
      </c>
      <c r="G138" s="35">
        <v>0</v>
      </c>
      <c r="H138" s="35">
        <v>0</v>
      </c>
      <c r="I138" s="35">
        <v>0</v>
      </c>
      <c r="J138" s="54">
        <v>0</v>
      </c>
      <c r="K138" s="35">
        <v>10</v>
      </c>
      <c r="L138" s="35">
        <v>10</v>
      </c>
      <c r="M138" s="35">
        <v>10</v>
      </c>
      <c r="N138" s="35">
        <v>10</v>
      </c>
      <c r="O138" s="25"/>
      <c r="P138" s="56">
        <f t="shared" si="39"/>
        <v>40</v>
      </c>
      <c r="Q138" s="56">
        <f t="shared" si="40"/>
        <v>0</v>
      </c>
    </row>
    <row r="139" spans="1:17" ht="114" x14ac:dyDescent="0.25">
      <c r="A139" s="3">
        <v>134</v>
      </c>
      <c r="B139" s="28" t="s">
        <v>63</v>
      </c>
      <c r="C139" s="35"/>
      <c r="D139" s="23"/>
      <c r="E139" s="23"/>
      <c r="F139" s="23"/>
      <c r="G139" s="23"/>
      <c r="H139" s="23"/>
      <c r="I139" s="23"/>
      <c r="J139" s="54"/>
      <c r="K139" s="35"/>
      <c r="L139" s="35"/>
      <c r="M139" s="35"/>
      <c r="N139" s="35"/>
      <c r="O139" s="5" t="s">
        <v>76</v>
      </c>
      <c r="P139" s="56">
        <f t="shared" si="39"/>
        <v>0</v>
      </c>
      <c r="Q139" s="56">
        <f t="shared" si="40"/>
        <v>0</v>
      </c>
    </row>
    <row r="140" spans="1:17" x14ac:dyDescent="0.25">
      <c r="A140" s="3">
        <v>135</v>
      </c>
      <c r="B140" s="37" t="s">
        <v>17</v>
      </c>
      <c r="C140" s="35">
        <f>D140+E140+F140+G140+H140+I140+J140+K140+L140+M140+N140</f>
        <v>500</v>
      </c>
      <c r="D140" s="17">
        <v>0</v>
      </c>
      <c r="E140" s="17">
        <v>0</v>
      </c>
      <c r="F140" s="35">
        <v>0</v>
      </c>
      <c r="G140" s="35">
        <v>0</v>
      </c>
      <c r="H140" s="35">
        <v>0</v>
      </c>
      <c r="I140" s="35">
        <v>0</v>
      </c>
      <c r="J140" s="54">
        <v>0</v>
      </c>
      <c r="K140" s="35">
        <v>0</v>
      </c>
      <c r="L140" s="35">
        <v>500</v>
      </c>
      <c r="M140" s="35">
        <v>0</v>
      </c>
      <c r="N140" s="35">
        <v>0</v>
      </c>
      <c r="O140" s="25"/>
      <c r="P140" s="56">
        <f t="shared" si="39"/>
        <v>500</v>
      </c>
      <c r="Q140" s="56">
        <f t="shared" si="40"/>
        <v>0</v>
      </c>
    </row>
    <row r="141" spans="1:17" ht="57" x14ac:dyDescent="0.25">
      <c r="A141" s="3">
        <v>136</v>
      </c>
      <c r="B141" s="37" t="s">
        <v>64</v>
      </c>
      <c r="C141" s="35"/>
      <c r="D141" s="23"/>
      <c r="E141" s="23"/>
      <c r="F141" s="23"/>
      <c r="G141" s="23"/>
      <c r="H141" s="35"/>
      <c r="I141" s="35"/>
      <c r="J141" s="54"/>
      <c r="K141" s="35"/>
      <c r="L141" s="35"/>
      <c r="M141" s="35"/>
      <c r="N141" s="35"/>
      <c r="O141" s="5" t="s">
        <v>76</v>
      </c>
      <c r="P141" s="56">
        <f t="shared" si="39"/>
        <v>0</v>
      </c>
      <c r="Q141" s="56">
        <f t="shared" si="40"/>
        <v>0</v>
      </c>
    </row>
    <row r="142" spans="1:17" x14ac:dyDescent="0.25">
      <c r="A142" s="3">
        <v>137</v>
      </c>
      <c r="B142" s="38" t="s">
        <v>17</v>
      </c>
      <c r="C142" s="35">
        <f>D142+E142+F142+G142+H142+I142+J142+K142+L142+M142+N142</f>
        <v>0</v>
      </c>
      <c r="D142" s="17">
        <v>0</v>
      </c>
      <c r="E142" s="17">
        <v>0</v>
      </c>
      <c r="F142" s="35">
        <v>0</v>
      </c>
      <c r="G142" s="35">
        <v>0</v>
      </c>
      <c r="H142" s="35">
        <v>0</v>
      </c>
      <c r="I142" s="35">
        <v>0</v>
      </c>
      <c r="J142" s="54">
        <v>0</v>
      </c>
      <c r="K142" s="35">
        <v>0</v>
      </c>
      <c r="L142" s="35">
        <v>0</v>
      </c>
      <c r="M142" s="35">
        <v>0</v>
      </c>
      <c r="N142" s="35">
        <v>0</v>
      </c>
      <c r="O142" s="36"/>
      <c r="P142" s="56">
        <f t="shared" si="39"/>
        <v>0</v>
      </c>
      <c r="Q142" s="56">
        <f t="shared" si="40"/>
        <v>0</v>
      </c>
    </row>
    <row r="143" spans="1:17" ht="114" x14ac:dyDescent="0.25">
      <c r="A143" s="3">
        <v>138</v>
      </c>
      <c r="B143" s="37" t="s">
        <v>65</v>
      </c>
      <c r="C143" s="35"/>
      <c r="D143" s="17"/>
      <c r="E143" s="17"/>
      <c r="F143" s="35"/>
      <c r="G143" s="35"/>
      <c r="H143" s="35"/>
      <c r="I143" s="35"/>
      <c r="J143" s="54"/>
      <c r="K143" s="35"/>
      <c r="L143" s="35"/>
      <c r="M143" s="35"/>
      <c r="N143" s="35"/>
      <c r="O143" s="5" t="s">
        <v>76</v>
      </c>
      <c r="P143" s="56">
        <f t="shared" si="39"/>
        <v>0</v>
      </c>
      <c r="Q143" s="56">
        <f t="shared" si="40"/>
        <v>0</v>
      </c>
    </row>
    <row r="144" spans="1:17" x14ac:dyDescent="0.25">
      <c r="A144" s="3">
        <v>139</v>
      </c>
      <c r="B144" s="38" t="s">
        <v>17</v>
      </c>
      <c r="C144" s="35">
        <f>D144+E144+F144+G144+H144+I144+J144+K144+L144+M144+N144</f>
        <v>1091.5</v>
      </c>
      <c r="D144" s="17">
        <v>0</v>
      </c>
      <c r="E144" s="17">
        <v>0</v>
      </c>
      <c r="F144" s="35">
        <v>0</v>
      </c>
      <c r="G144" s="35">
        <v>120</v>
      </c>
      <c r="H144" s="35">
        <v>79.5</v>
      </c>
      <c r="I144" s="35">
        <v>0</v>
      </c>
      <c r="J144" s="54">
        <v>842</v>
      </c>
      <c r="K144" s="35">
        <v>50</v>
      </c>
      <c r="L144" s="35">
        <v>0</v>
      </c>
      <c r="M144" s="35">
        <v>0</v>
      </c>
      <c r="N144" s="35">
        <v>0</v>
      </c>
      <c r="O144" s="36"/>
      <c r="P144" s="56">
        <f t="shared" si="39"/>
        <v>1091.5</v>
      </c>
      <c r="Q144" s="56">
        <f t="shared" si="40"/>
        <v>0</v>
      </c>
    </row>
    <row r="145" spans="1:17" x14ac:dyDescent="0.25">
      <c r="A145" s="3">
        <v>140</v>
      </c>
      <c r="B145" s="38" t="s">
        <v>12</v>
      </c>
      <c r="C145" s="35">
        <f>D145+E145+F145+G145+H145+I145+J145</f>
        <v>131.80000000000001</v>
      </c>
      <c r="D145" s="17">
        <v>0</v>
      </c>
      <c r="E145" s="17">
        <v>0</v>
      </c>
      <c r="F145" s="35">
        <v>0</v>
      </c>
      <c r="G145" s="35">
        <v>100</v>
      </c>
      <c r="H145" s="35">
        <v>31.8</v>
      </c>
      <c r="I145" s="35">
        <v>0</v>
      </c>
      <c r="J145" s="54">
        <v>0</v>
      </c>
      <c r="K145" s="35">
        <v>0</v>
      </c>
      <c r="L145" s="35">
        <v>0</v>
      </c>
      <c r="M145" s="35">
        <v>0</v>
      </c>
      <c r="N145" s="35">
        <v>0</v>
      </c>
      <c r="O145" s="36"/>
      <c r="P145" s="56">
        <f t="shared" si="39"/>
        <v>131.80000000000001</v>
      </c>
      <c r="Q145" s="56">
        <f t="shared" si="40"/>
        <v>0</v>
      </c>
    </row>
    <row r="146" spans="1:17" ht="42.75" x14ac:dyDescent="0.25">
      <c r="A146" s="3">
        <v>141</v>
      </c>
      <c r="B146" s="37" t="s">
        <v>66</v>
      </c>
      <c r="C146" s="23"/>
      <c r="D146" s="23"/>
      <c r="E146" s="23"/>
      <c r="F146" s="23"/>
      <c r="G146" s="23"/>
      <c r="H146" s="23"/>
      <c r="I146" s="23"/>
      <c r="J146" s="51"/>
      <c r="K146" s="23"/>
      <c r="L146" s="23"/>
      <c r="M146" s="23"/>
      <c r="N146" s="23"/>
      <c r="O146" s="5" t="s">
        <v>76</v>
      </c>
      <c r="P146" s="56">
        <f t="shared" si="39"/>
        <v>0</v>
      </c>
      <c r="Q146" s="56">
        <f t="shared" si="40"/>
        <v>0</v>
      </c>
    </row>
    <row r="147" spans="1:17" x14ac:dyDescent="0.25">
      <c r="A147" s="3">
        <v>142</v>
      </c>
      <c r="B147" s="38" t="s">
        <v>17</v>
      </c>
      <c r="C147" s="35">
        <f>D147+E147+F147+G147+H147+I147+J147</f>
        <v>0</v>
      </c>
      <c r="D147" s="17">
        <v>0</v>
      </c>
      <c r="E147" s="17">
        <v>0</v>
      </c>
      <c r="F147" s="17">
        <v>0</v>
      </c>
      <c r="G147" s="17">
        <v>0</v>
      </c>
      <c r="H147" s="17">
        <v>0</v>
      </c>
      <c r="I147" s="17">
        <v>0</v>
      </c>
      <c r="J147" s="48">
        <v>0</v>
      </c>
      <c r="K147" s="17">
        <v>0</v>
      </c>
      <c r="L147" s="17">
        <v>0</v>
      </c>
      <c r="M147" s="17">
        <v>0</v>
      </c>
      <c r="N147" s="17">
        <v>0</v>
      </c>
      <c r="O147" s="39"/>
      <c r="P147" s="56">
        <f t="shared" si="39"/>
        <v>0</v>
      </c>
      <c r="Q147" s="56">
        <f t="shared" si="40"/>
        <v>0</v>
      </c>
    </row>
    <row r="148" spans="1:17" x14ac:dyDescent="0.25">
      <c r="A148" s="3">
        <v>143</v>
      </c>
      <c r="B148" s="38" t="s">
        <v>12</v>
      </c>
      <c r="C148" s="35">
        <f>D148+E148+F148+G148+H148+I148+J148</f>
        <v>0</v>
      </c>
      <c r="D148" s="17">
        <v>0</v>
      </c>
      <c r="E148" s="17">
        <v>0</v>
      </c>
      <c r="F148" s="17">
        <v>0</v>
      </c>
      <c r="G148" s="17">
        <v>0</v>
      </c>
      <c r="H148" s="17">
        <v>0</v>
      </c>
      <c r="I148" s="17">
        <v>0</v>
      </c>
      <c r="J148" s="48">
        <v>0</v>
      </c>
      <c r="K148" s="17">
        <v>0</v>
      </c>
      <c r="L148" s="17">
        <v>0</v>
      </c>
      <c r="M148" s="17">
        <v>0</v>
      </c>
      <c r="N148" s="17">
        <v>0</v>
      </c>
      <c r="O148" s="39"/>
      <c r="P148" s="56">
        <f t="shared" si="39"/>
        <v>0</v>
      </c>
      <c r="Q148" s="56">
        <f t="shared" si="40"/>
        <v>0</v>
      </c>
    </row>
    <row r="149" spans="1:17" ht="71.25" x14ac:dyDescent="0.25">
      <c r="A149" s="3">
        <v>144</v>
      </c>
      <c r="B149" s="37" t="s">
        <v>67</v>
      </c>
      <c r="C149" s="23"/>
      <c r="D149" s="17"/>
      <c r="E149" s="17"/>
      <c r="F149" s="17"/>
      <c r="G149" s="17"/>
      <c r="H149" s="17"/>
      <c r="I149" s="17"/>
      <c r="J149" s="48"/>
      <c r="K149" s="17"/>
      <c r="L149" s="17"/>
      <c r="M149" s="17"/>
      <c r="N149" s="17"/>
      <c r="O149" s="5" t="s">
        <v>76</v>
      </c>
      <c r="P149" s="56">
        <f t="shared" si="39"/>
        <v>0</v>
      </c>
      <c r="Q149" s="56">
        <f t="shared" si="40"/>
        <v>0</v>
      </c>
    </row>
    <row r="150" spans="1:17" x14ac:dyDescent="0.25">
      <c r="A150" s="3">
        <v>145</v>
      </c>
      <c r="B150" s="38" t="s">
        <v>17</v>
      </c>
      <c r="C150" s="35">
        <f>D150+E150+F150+G150+H150+I150+J150</f>
        <v>0</v>
      </c>
      <c r="D150" s="17">
        <v>0</v>
      </c>
      <c r="E150" s="17">
        <v>0</v>
      </c>
      <c r="F150" s="17">
        <v>0</v>
      </c>
      <c r="G150" s="17">
        <v>0</v>
      </c>
      <c r="H150" s="17">
        <v>0</v>
      </c>
      <c r="I150" s="17">
        <v>0</v>
      </c>
      <c r="J150" s="48">
        <v>0</v>
      </c>
      <c r="K150" s="17">
        <v>0</v>
      </c>
      <c r="L150" s="17">
        <v>0</v>
      </c>
      <c r="M150" s="17">
        <v>0</v>
      </c>
      <c r="N150" s="17">
        <v>0</v>
      </c>
      <c r="O150" s="36"/>
      <c r="P150" s="56">
        <f t="shared" si="39"/>
        <v>0</v>
      </c>
      <c r="Q150" s="56">
        <f t="shared" si="40"/>
        <v>0</v>
      </c>
    </row>
    <row r="151" spans="1:17" ht="128.25" x14ac:dyDescent="0.25">
      <c r="A151" s="3">
        <v>146</v>
      </c>
      <c r="B151" s="37" t="s">
        <v>68</v>
      </c>
      <c r="C151" s="35"/>
      <c r="D151" s="17"/>
      <c r="E151" s="17"/>
      <c r="F151" s="17"/>
      <c r="G151" s="17"/>
      <c r="H151" s="17"/>
      <c r="I151" s="17"/>
      <c r="J151" s="48"/>
      <c r="K151" s="17"/>
      <c r="L151" s="17"/>
      <c r="M151" s="17"/>
      <c r="N151" s="17"/>
      <c r="O151" s="5" t="s">
        <v>76</v>
      </c>
      <c r="P151" s="56">
        <f t="shared" si="39"/>
        <v>0</v>
      </c>
      <c r="Q151" s="56">
        <f t="shared" si="40"/>
        <v>0</v>
      </c>
    </row>
    <row r="152" spans="1:17" x14ac:dyDescent="0.25">
      <c r="A152" s="3">
        <v>147</v>
      </c>
      <c r="B152" s="38" t="s">
        <v>17</v>
      </c>
      <c r="C152" s="35">
        <f t="shared" ref="C152" si="57">D152+E152+F152+G152+H152+I152+J152</f>
        <v>0</v>
      </c>
      <c r="D152" s="17">
        <v>0</v>
      </c>
      <c r="E152" s="17">
        <v>0</v>
      </c>
      <c r="F152" s="17">
        <v>0</v>
      </c>
      <c r="G152" s="17">
        <v>0</v>
      </c>
      <c r="H152" s="17">
        <v>0</v>
      </c>
      <c r="I152" s="17">
        <v>0</v>
      </c>
      <c r="J152" s="48">
        <v>0</v>
      </c>
      <c r="K152" s="17">
        <v>0</v>
      </c>
      <c r="L152" s="17">
        <v>0</v>
      </c>
      <c r="M152" s="17">
        <v>0</v>
      </c>
      <c r="N152" s="17">
        <v>0</v>
      </c>
      <c r="O152" s="36"/>
      <c r="P152" s="56">
        <f t="shared" si="39"/>
        <v>0</v>
      </c>
      <c r="Q152" s="56">
        <f t="shared" si="40"/>
        <v>0</v>
      </c>
    </row>
    <row r="153" spans="1:17" ht="42.75" x14ac:dyDescent="0.25">
      <c r="A153" s="3">
        <v>148</v>
      </c>
      <c r="B153" s="28" t="s">
        <v>83</v>
      </c>
      <c r="C153" s="35"/>
      <c r="D153" s="17"/>
      <c r="E153" s="17"/>
      <c r="F153" s="35"/>
      <c r="G153" s="35"/>
      <c r="H153" s="35"/>
      <c r="I153" s="35"/>
      <c r="J153" s="54"/>
      <c r="K153" s="35"/>
      <c r="L153" s="35"/>
      <c r="M153" s="35"/>
      <c r="N153" s="35"/>
      <c r="O153" s="36"/>
      <c r="P153" s="56">
        <f t="shared" si="39"/>
        <v>0</v>
      </c>
      <c r="Q153" s="56">
        <f t="shared" si="40"/>
        <v>0</v>
      </c>
    </row>
    <row r="154" spans="1:17" ht="114" x14ac:dyDescent="0.25">
      <c r="A154" s="3">
        <v>149</v>
      </c>
      <c r="B154" s="37" t="s">
        <v>65</v>
      </c>
      <c r="C154" s="35"/>
      <c r="D154" s="17"/>
      <c r="E154" s="17"/>
      <c r="F154" s="35"/>
      <c r="G154" s="35"/>
      <c r="H154" s="35"/>
      <c r="I154" s="35"/>
      <c r="J154" s="54"/>
      <c r="K154" s="35"/>
      <c r="L154" s="35"/>
      <c r="M154" s="35"/>
      <c r="N154" s="35"/>
      <c r="O154" s="36"/>
      <c r="P154" s="56">
        <f t="shared" si="39"/>
        <v>0</v>
      </c>
      <c r="Q154" s="56">
        <f t="shared" si="40"/>
        <v>0</v>
      </c>
    </row>
    <row r="155" spans="1:17" x14ac:dyDescent="0.25">
      <c r="A155" s="3">
        <v>150</v>
      </c>
      <c r="B155" s="38" t="s">
        <v>17</v>
      </c>
      <c r="C155" s="35">
        <f t="shared" ref="C155" si="58">D155+E155+F155+G155+H155+I155+J155</f>
        <v>340</v>
      </c>
      <c r="D155" s="17">
        <v>0</v>
      </c>
      <c r="E155" s="17">
        <v>0</v>
      </c>
      <c r="F155" s="35">
        <v>0</v>
      </c>
      <c r="G155" s="35">
        <v>0</v>
      </c>
      <c r="H155" s="35">
        <v>0</v>
      </c>
      <c r="I155" s="35">
        <v>0</v>
      </c>
      <c r="J155" s="54">
        <v>340</v>
      </c>
      <c r="K155" s="35">
        <v>0</v>
      </c>
      <c r="L155" s="35">
        <v>0</v>
      </c>
      <c r="M155" s="35">
        <v>0</v>
      </c>
      <c r="N155" s="35">
        <v>0</v>
      </c>
      <c r="O155" s="36"/>
      <c r="P155" s="56">
        <f t="shared" si="39"/>
        <v>340</v>
      </c>
      <c r="Q155" s="56">
        <f t="shared" si="40"/>
        <v>0</v>
      </c>
    </row>
    <row r="156" spans="1:17" x14ac:dyDescent="0.25">
      <c r="A156" s="3">
        <v>151</v>
      </c>
      <c r="B156" s="112" t="s">
        <v>25</v>
      </c>
      <c r="C156" s="113"/>
      <c r="D156" s="113"/>
      <c r="E156" s="113"/>
      <c r="F156" s="113"/>
      <c r="G156" s="113"/>
      <c r="H156" s="113"/>
      <c r="I156" s="113"/>
      <c r="J156" s="113"/>
      <c r="K156" s="113"/>
      <c r="L156" s="113"/>
      <c r="M156" s="113"/>
      <c r="N156" s="113"/>
      <c r="O156" s="114"/>
      <c r="P156" s="56">
        <f t="shared" si="39"/>
        <v>0</v>
      </c>
      <c r="Q156" s="56">
        <f t="shared" si="40"/>
        <v>0</v>
      </c>
    </row>
    <row r="157" spans="1:17" ht="45" x14ac:dyDescent="0.25">
      <c r="A157" s="3">
        <v>152</v>
      </c>
      <c r="B157" s="6" t="s">
        <v>26</v>
      </c>
      <c r="C157" s="31">
        <f t="shared" ref="C157:N157" si="59">C158+C159+C160</f>
        <v>47697.3</v>
      </c>
      <c r="D157" s="31">
        <f t="shared" si="59"/>
        <v>0</v>
      </c>
      <c r="E157" s="31">
        <f t="shared" si="59"/>
        <v>0</v>
      </c>
      <c r="F157" s="31">
        <f t="shared" si="59"/>
        <v>4559</v>
      </c>
      <c r="G157" s="31">
        <f t="shared" si="59"/>
        <v>380.2</v>
      </c>
      <c r="H157" s="31">
        <f t="shared" si="59"/>
        <v>3358.2000000000003</v>
      </c>
      <c r="I157" s="31">
        <f t="shared" si="59"/>
        <v>7119.9</v>
      </c>
      <c r="J157" s="52">
        <f t="shared" si="59"/>
        <v>0</v>
      </c>
      <c r="K157" s="31">
        <f t="shared" si="59"/>
        <v>8070</v>
      </c>
      <c r="L157" s="31">
        <f t="shared" si="59"/>
        <v>8070</v>
      </c>
      <c r="M157" s="31">
        <f t="shared" si="59"/>
        <v>8070</v>
      </c>
      <c r="N157" s="31">
        <f t="shared" si="59"/>
        <v>8070</v>
      </c>
      <c r="O157" s="24"/>
      <c r="P157" s="56">
        <f t="shared" si="39"/>
        <v>47697.3</v>
      </c>
      <c r="Q157" s="56">
        <f t="shared" si="40"/>
        <v>0</v>
      </c>
    </row>
    <row r="158" spans="1:17" x14ac:dyDescent="0.25">
      <c r="A158" s="3">
        <v>153</v>
      </c>
      <c r="B158" s="6" t="s">
        <v>11</v>
      </c>
      <c r="C158" s="31">
        <f t="shared" ref="C158:N160" si="60">C162</f>
        <v>5478.7</v>
      </c>
      <c r="D158" s="31">
        <f t="shared" si="60"/>
        <v>0</v>
      </c>
      <c r="E158" s="31">
        <f t="shared" si="60"/>
        <v>0</v>
      </c>
      <c r="F158" s="31">
        <f t="shared" si="60"/>
        <v>616.5</v>
      </c>
      <c r="G158" s="31">
        <f t="shared" si="60"/>
        <v>380.2</v>
      </c>
      <c r="H158" s="31">
        <f t="shared" si="60"/>
        <v>554.70000000000005</v>
      </c>
      <c r="I158" s="31">
        <f t="shared" si="60"/>
        <v>1727.3</v>
      </c>
      <c r="J158" s="52">
        <f t="shared" si="60"/>
        <v>0</v>
      </c>
      <c r="K158" s="31">
        <f t="shared" si="60"/>
        <v>550</v>
      </c>
      <c r="L158" s="31">
        <f t="shared" si="60"/>
        <v>550</v>
      </c>
      <c r="M158" s="31">
        <f t="shared" si="60"/>
        <v>550</v>
      </c>
      <c r="N158" s="31">
        <f t="shared" si="60"/>
        <v>550</v>
      </c>
      <c r="O158" s="32"/>
      <c r="P158" s="56">
        <f t="shared" si="39"/>
        <v>5478.7</v>
      </c>
      <c r="Q158" s="56">
        <f t="shared" si="40"/>
        <v>0</v>
      </c>
    </row>
    <row r="159" spans="1:17" x14ac:dyDescent="0.25">
      <c r="A159" s="3">
        <v>154</v>
      </c>
      <c r="B159" s="6" t="s">
        <v>12</v>
      </c>
      <c r="C159" s="31">
        <f t="shared" si="60"/>
        <v>8125.8</v>
      </c>
      <c r="D159" s="31">
        <f t="shared" si="60"/>
        <v>0</v>
      </c>
      <c r="E159" s="31">
        <f t="shared" si="60"/>
        <v>0</v>
      </c>
      <c r="F159" s="31">
        <f t="shared" si="60"/>
        <v>270.5</v>
      </c>
      <c r="G159" s="31">
        <f t="shared" si="60"/>
        <v>0</v>
      </c>
      <c r="H159" s="31">
        <f t="shared" si="60"/>
        <v>562.70000000000005</v>
      </c>
      <c r="I159" s="31">
        <f t="shared" si="60"/>
        <v>692.6</v>
      </c>
      <c r="J159" s="52">
        <f t="shared" si="60"/>
        <v>0</v>
      </c>
      <c r="K159" s="31">
        <f t="shared" si="60"/>
        <v>1650</v>
      </c>
      <c r="L159" s="31">
        <f t="shared" si="60"/>
        <v>1650</v>
      </c>
      <c r="M159" s="31">
        <f t="shared" si="60"/>
        <v>1650</v>
      </c>
      <c r="N159" s="31">
        <f t="shared" si="60"/>
        <v>1650</v>
      </c>
      <c r="O159" s="32"/>
      <c r="P159" s="56">
        <f t="shared" si="39"/>
        <v>8125.8</v>
      </c>
      <c r="Q159" s="56">
        <f t="shared" si="40"/>
        <v>0</v>
      </c>
    </row>
    <row r="160" spans="1:17" ht="30" x14ac:dyDescent="0.25">
      <c r="A160" s="3">
        <v>155</v>
      </c>
      <c r="B160" s="6" t="s">
        <v>7</v>
      </c>
      <c r="C160" s="31">
        <f t="shared" si="60"/>
        <v>34092.800000000003</v>
      </c>
      <c r="D160" s="31">
        <f t="shared" si="60"/>
        <v>0</v>
      </c>
      <c r="E160" s="31">
        <f t="shared" si="60"/>
        <v>0</v>
      </c>
      <c r="F160" s="31">
        <f t="shared" si="60"/>
        <v>3672</v>
      </c>
      <c r="G160" s="31">
        <f t="shared" si="60"/>
        <v>0</v>
      </c>
      <c r="H160" s="31">
        <f t="shared" si="60"/>
        <v>2240.8000000000002</v>
      </c>
      <c r="I160" s="31">
        <f t="shared" si="60"/>
        <v>4700</v>
      </c>
      <c r="J160" s="52">
        <f t="shared" si="60"/>
        <v>0</v>
      </c>
      <c r="K160" s="31">
        <f t="shared" si="60"/>
        <v>5870</v>
      </c>
      <c r="L160" s="31">
        <f t="shared" si="60"/>
        <v>5870</v>
      </c>
      <c r="M160" s="31">
        <f t="shared" si="60"/>
        <v>5870</v>
      </c>
      <c r="N160" s="31">
        <f t="shared" si="60"/>
        <v>5870</v>
      </c>
      <c r="O160" s="32"/>
      <c r="P160" s="56">
        <f t="shared" si="39"/>
        <v>34092.800000000003</v>
      </c>
      <c r="Q160" s="56">
        <f t="shared" si="40"/>
        <v>0</v>
      </c>
    </row>
    <row r="161" spans="1:17" ht="45" x14ac:dyDescent="0.25">
      <c r="A161" s="3">
        <v>156</v>
      </c>
      <c r="B161" s="9" t="s">
        <v>8</v>
      </c>
      <c r="C161" s="40">
        <f>C162+C163+C164</f>
        <v>47697.3</v>
      </c>
      <c r="D161" s="16">
        <f t="shared" ref="D161:N161" si="61">D162+D163+D164</f>
        <v>0</v>
      </c>
      <c r="E161" s="16">
        <f t="shared" si="61"/>
        <v>0</v>
      </c>
      <c r="F161" s="16">
        <f t="shared" si="61"/>
        <v>4559</v>
      </c>
      <c r="G161" s="16">
        <f t="shared" si="61"/>
        <v>380.2</v>
      </c>
      <c r="H161" s="16">
        <f t="shared" si="61"/>
        <v>3358.2000000000003</v>
      </c>
      <c r="I161" s="16">
        <f t="shared" si="61"/>
        <v>7119.9</v>
      </c>
      <c r="J161" s="53">
        <f t="shared" si="61"/>
        <v>0</v>
      </c>
      <c r="K161" s="16">
        <f t="shared" si="61"/>
        <v>8070</v>
      </c>
      <c r="L161" s="16">
        <f t="shared" si="61"/>
        <v>8070</v>
      </c>
      <c r="M161" s="16">
        <f t="shared" si="61"/>
        <v>8070</v>
      </c>
      <c r="N161" s="16">
        <f t="shared" si="61"/>
        <v>8070</v>
      </c>
      <c r="O161" s="24"/>
      <c r="P161" s="56">
        <f t="shared" si="39"/>
        <v>47697.3</v>
      </c>
      <c r="Q161" s="56">
        <f t="shared" si="40"/>
        <v>0</v>
      </c>
    </row>
    <row r="162" spans="1:17" x14ac:dyDescent="0.25">
      <c r="A162" s="3">
        <v>157</v>
      </c>
      <c r="B162" s="9" t="s">
        <v>11</v>
      </c>
      <c r="C162" s="16">
        <f>C166</f>
        <v>5478.7</v>
      </c>
      <c r="D162" s="16">
        <f t="shared" ref="D162:N164" si="62">D166</f>
        <v>0</v>
      </c>
      <c r="E162" s="16">
        <f t="shared" si="62"/>
        <v>0</v>
      </c>
      <c r="F162" s="16">
        <f t="shared" si="62"/>
        <v>616.5</v>
      </c>
      <c r="G162" s="16">
        <f t="shared" si="62"/>
        <v>380.2</v>
      </c>
      <c r="H162" s="16">
        <f t="shared" si="62"/>
        <v>554.70000000000005</v>
      </c>
      <c r="I162" s="16">
        <f t="shared" si="62"/>
        <v>1727.3</v>
      </c>
      <c r="J162" s="53">
        <f t="shared" si="62"/>
        <v>0</v>
      </c>
      <c r="K162" s="16">
        <f t="shared" si="62"/>
        <v>550</v>
      </c>
      <c r="L162" s="16">
        <f t="shared" si="62"/>
        <v>550</v>
      </c>
      <c r="M162" s="16">
        <f t="shared" si="62"/>
        <v>550</v>
      </c>
      <c r="N162" s="16">
        <f t="shared" si="62"/>
        <v>550</v>
      </c>
      <c r="O162" s="32"/>
      <c r="P162" s="56">
        <f t="shared" ref="P162:P168" si="63">SUM(D162:O162)</f>
        <v>5478.7</v>
      </c>
      <c r="Q162" s="56">
        <f t="shared" ref="Q162:Q168" si="64">C162-P162</f>
        <v>0</v>
      </c>
    </row>
    <row r="163" spans="1:17" x14ac:dyDescent="0.25">
      <c r="A163" s="3">
        <v>158</v>
      </c>
      <c r="B163" s="9" t="s">
        <v>12</v>
      </c>
      <c r="C163" s="16">
        <f>C167</f>
        <v>8125.8</v>
      </c>
      <c r="D163" s="16">
        <f t="shared" si="62"/>
        <v>0</v>
      </c>
      <c r="E163" s="16">
        <f t="shared" si="62"/>
        <v>0</v>
      </c>
      <c r="F163" s="16">
        <f t="shared" si="62"/>
        <v>270.5</v>
      </c>
      <c r="G163" s="16">
        <f t="shared" si="62"/>
        <v>0</v>
      </c>
      <c r="H163" s="16">
        <f t="shared" si="62"/>
        <v>562.70000000000005</v>
      </c>
      <c r="I163" s="16">
        <f t="shared" si="62"/>
        <v>692.6</v>
      </c>
      <c r="J163" s="53">
        <f t="shared" si="62"/>
        <v>0</v>
      </c>
      <c r="K163" s="16">
        <f t="shared" si="62"/>
        <v>1650</v>
      </c>
      <c r="L163" s="16">
        <f t="shared" si="62"/>
        <v>1650</v>
      </c>
      <c r="M163" s="16">
        <f t="shared" si="62"/>
        <v>1650</v>
      </c>
      <c r="N163" s="16">
        <f t="shared" si="62"/>
        <v>1650</v>
      </c>
      <c r="O163" s="32"/>
      <c r="P163" s="56">
        <f t="shared" si="63"/>
        <v>8125.8</v>
      </c>
      <c r="Q163" s="56">
        <f t="shared" si="64"/>
        <v>0</v>
      </c>
    </row>
    <row r="164" spans="1:17" ht="30" x14ac:dyDescent="0.25">
      <c r="A164" s="3">
        <v>159</v>
      </c>
      <c r="B164" s="9" t="s">
        <v>7</v>
      </c>
      <c r="C164" s="40">
        <f>C168</f>
        <v>34092.800000000003</v>
      </c>
      <c r="D164" s="40">
        <f t="shared" si="62"/>
        <v>0</v>
      </c>
      <c r="E164" s="40">
        <f t="shared" si="62"/>
        <v>0</v>
      </c>
      <c r="F164" s="40">
        <f t="shared" si="62"/>
        <v>3672</v>
      </c>
      <c r="G164" s="40">
        <f t="shared" si="62"/>
        <v>0</v>
      </c>
      <c r="H164" s="40">
        <f t="shared" si="62"/>
        <v>2240.8000000000002</v>
      </c>
      <c r="I164" s="40">
        <f t="shared" si="62"/>
        <v>4700</v>
      </c>
      <c r="J164" s="55">
        <f t="shared" si="62"/>
        <v>0</v>
      </c>
      <c r="K164" s="40">
        <f t="shared" si="62"/>
        <v>5870</v>
      </c>
      <c r="L164" s="40">
        <f t="shared" si="62"/>
        <v>5870</v>
      </c>
      <c r="M164" s="40">
        <f t="shared" si="62"/>
        <v>5870</v>
      </c>
      <c r="N164" s="40">
        <f t="shared" si="62"/>
        <v>5870</v>
      </c>
      <c r="O164" s="32"/>
      <c r="P164" s="56">
        <f t="shared" si="63"/>
        <v>34092.800000000003</v>
      </c>
      <c r="Q164" s="56">
        <f t="shared" si="64"/>
        <v>0</v>
      </c>
    </row>
    <row r="165" spans="1:17" ht="90" x14ac:dyDescent="0.25">
      <c r="A165" s="3">
        <v>160</v>
      </c>
      <c r="B165" s="6" t="s">
        <v>69</v>
      </c>
      <c r="C165" s="17"/>
      <c r="D165" s="17"/>
      <c r="E165" s="17"/>
      <c r="F165" s="17"/>
      <c r="G165" s="17"/>
      <c r="H165" s="17"/>
      <c r="I165" s="17"/>
      <c r="J165" s="48"/>
      <c r="K165" s="17"/>
      <c r="L165" s="17"/>
      <c r="M165" s="17"/>
      <c r="N165" s="17"/>
      <c r="O165" s="24" t="s">
        <v>77</v>
      </c>
      <c r="P165" s="56">
        <f t="shared" si="63"/>
        <v>0</v>
      </c>
      <c r="Q165" s="56">
        <f t="shared" si="64"/>
        <v>0</v>
      </c>
    </row>
    <row r="166" spans="1:17" x14ac:dyDescent="0.25">
      <c r="A166" s="3">
        <v>161</v>
      </c>
      <c r="B166" s="20" t="s">
        <v>11</v>
      </c>
      <c r="C166" s="17">
        <f>D166+E166+F166+G166+H166+I166+J166+K166+L166+M166+N166</f>
        <v>5478.7</v>
      </c>
      <c r="D166" s="17">
        <v>0</v>
      </c>
      <c r="E166" s="17">
        <v>0</v>
      </c>
      <c r="F166" s="17">
        <v>616.5</v>
      </c>
      <c r="G166" s="17">
        <v>380.2</v>
      </c>
      <c r="H166" s="17">
        <v>554.70000000000005</v>
      </c>
      <c r="I166" s="17">
        <v>1727.3</v>
      </c>
      <c r="J166" s="48">
        <v>0</v>
      </c>
      <c r="K166" s="17">
        <v>550</v>
      </c>
      <c r="L166" s="17">
        <v>550</v>
      </c>
      <c r="M166" s="17">
        <v>550</v>
      </c>
      <c r="N166" s="17">
        <v>550</v>
      </c>
      <c r="O166" s="24"/>
      <c r="P166" s="56">
        <f t="shared" si="63"/>
        <v>5478.7</v>
      </c>
      <c r="Q166" s="56">
        <f t="shared" si="64"/>
        <v>0</v>
      </c>
    </row>
    <row r="167" spans="1:17" x14ac:dyDescent="0.25">
      <c r="A167" s="3">
        <v>162</v>
      </c>
      <c r="B167" s="20" t="s">
        <v>12</v>
      </c>
      <c r="C167" s="17">
        <f t="shared" ref="C167:C168" si="65">D167+E167+F167+G167+H167+I167+J167+K167+L167+M167+N167</f>
        <v>8125.8</v>
      </c>
      <c r="D167" s="17">
        <v>0</v>
      </c>
      <c r="E167" s="17">
        <v>0</v>
      </c>
      <c r="F167" s="17">
        <v>270.5</v>
      </c>
      <c r="G167" s="17">
        <v>0</v>
      </c>
      <c r="H167" s="17">
        <v>562.70000000000005</v>
      </c>
      <c r="I167" s="17">
        <v>692.6</v>
      </c>
      <c r="J167" s="48">
        <v>0</v>
      </c>
      <c r="K167" s="17">
        <v>1650</v>
      </c>
      <c r="L167" s="17">
        <v>1650</v>
      </c>
      <c r="M167" s="17">
        <v>1650</v>
      </c>
      <c r="N167" s="17">
        <v>1650</v>
      </c>
      <c r="O167" s="24"/>
      <c r="P167" s="56">
        <f t="shared" si="63"/>
        <v>8125.8</v>
      </c>
      <c r="Q167" s="56">
        <f t="shared" si="64"/>
        <v>0</v>
      </c>
    </row>
    <row r="168" spans="1:17" ht="30" x14ac:dyDescent="0.25">
      <c r="A168" s="3">
        <v>163</v>
      </c>
      <c r="B168" s="20" t="s">
        <v>7</v>
      </c>
      <c r="C168" s="17">
        <f t="shared" si="65"/>
        <v>34092.800000000003</v>
      </c>
      <c r="D168" s="17">
        <v>0</v>
      </c>
      <c r="E168" s="17">
        <v>0</v>
      </c>
      <c r="F168" s="17">
        <v>3672</v>
      </c>
      <c r="G168" s="17">
        <v>0</v>
      </c>
      <c r="H168" s="17">
        <v>2240.8000000000002</v>
      </c>
      <c r="I168" s="17">
        <v>4700</v>
      </c>
      <c r="J168" s="48">
        <v>0</v>
      </c>
      <c r="K168" s="17">
        <v>5870</v>
      </c>
      <c r="L168" s="17">
        <v>5870</v>
      </c>
      <c r="M168" s="17">
        <v>5870</v>
      </c>
      <c r="N168" s="17">
        <v>5870</v>
      </c>
      <c r="O168" s="24"/>
      <c r="P168" s="56">
        <f t="shared" si="63"/>
        <v>34092.800000000003</v>
      </c>
      <c r="Q168" s="56">
        <f t="shared" si="64"/>
        <v>0</v>
      </c>
    </row>
  </sheetData>
  <mergeCells count="10">
    <mergeCell ref="B79:O79"/>
    <mergeCell ref="B97:O97"/>
    <mergeCell ref="B119:O119"/>
    <mergeCell ref="B156:O156"/>
    <mergeCell ref="A3:A4"/>
    <mergeCell ref="B3:B4"/>
    <mergeCell ref="C3:N3"/>
    <mergeCell ref="O3:O4"/>
    <mergeCell ref="B22:O22"/>
    <mergeCell ref="B34:O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IT</cp:lastModifiedBy>
  <cp:lastPrinted>2024-12-28T07:16:27Z</cp:lastPrinted>
  <dcterms:created xsi:type="dcterms:W3CDTF">2019-01-11T09:02:12Z</dcterms:created>
  <dcterms:modified xsi:type="dcterms:W3CDTF">2024-12-28T07:26:56Z</dcterms:modified>
</cp:coreProperties>
</file>